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5" windowWidth="19200" windowHeight="8400" activeTab="1"/>
  </bookViews>
  <sheets>
    <sheet name="Prudential Indicators" sheetId="1" r:id="rId1"/>
    <sheet name="Report" sheetId="2" r:id="rId2"/>
  </sheets>
  <externalReferences>
    <externalReference r:id="rId5"/>
    <externalReference r:id="rId6"/>
  </externalReferences>
  <definedNames>
    <definedName name="anscount" hidden="1">1</definedName>
    <definedName name="ceiling">'[2]F &amp; C - Districts'!#REF!</definedName>
    <definedName name="data">#REF!</definedName>
    <definedName name="_xlnm.Print_Area" localSheetId="1">'Report'!$A$1:$G$106</definedName>
  </definedNames>
  <calcPr fullCalcOnLoad="1"/>
</workbook>
</file>

<file path=xl/sharedStrings.xml><?xml version="1.0" encoding="utf-8"?>
<sst xmlns="http://schemas.openxmlformats.org/spreadsheetml/2006/main" count="198" uniqueCount="61">
  <si>
    <t>Prudential Indicators</t>
  </si>
  <si>
    <t>a)</t>
  </si>
  <si>
    <t>2009/10</t>
  </si>
  <si>
    <t>2010/11</t>
  </si>
  <si>
    <t>2011/12</t>
  </si>
  <si>
    <t>b)</t>
  </si>
  <si>
    <t>c)</t>
  </si>
  <si>
    <t>n/a</t>
  </si>
  <si>
    <t>d)</t>
  </si>
  <si>
    <t>£</t>
  </si>
  <si>
    <t>e)</t>
  </si>
  <si>
    <t>The Council's Prudential Indicators for treasury management are detailed below:</t>
  </si>
  <si>
    <t>Upper Limit</t>
  </si>
  <si>
    <t>Lower Limit</t>
  </si>
  <si>
    <t>more than 10 years</t>
  </si>
  <si>
    <t>Prudential and Treasury Indicators</t>
  </si>
  <si>
    <t>2012/13</t>
  </si>
  <si>
    <t>actual</t>
  </si>
  <si>
    <t>Latest Estimate</t>
  </si>
  <si>
    <t>Indicative estimate</t>
  </si>
  <si>
    <t>£'000</t>
  </si>
  <si>
    <t>Capital Expenditure</t>
  </si>
  <si>
    <t>Non - HRA</t>
  </si>
  <si>
    <t>HRA</t>
  </si>
  <si>
    <t>TOTAL</t>
  </si>
  <si>
    <t>Ratio of financing costs to net revenue stream</t>
  </si>
  <si>
    <t>Over the medium term net borrowing should only be for a capital purpose and that net external borrowing except in the short term should not exceed the total capital financing requirement.</t>
  </si>
  <si>
    <t>Net borrowing requirement</t>
  </si>
  <si>
    <t>Capital Financing requirement as at 31 March</t>
  </si>
  <si>
    <t>Annual change in Cap. Financing Requirement</t>
  </si>
  <si>
    <t>f)</t>
  </si>
  <si>
    <t>Council Tax Band D (indicative figure - per year)</t>
  </si>
  <si>
    <t xml:space="preserve">Housing Rents Average Weekly Housing Rents </t>
  </si>
  <si>
    <t>Treasury Indicators</t>
  </si>
  <si>
    <t>borrowing</t>
  </si>
  <si>
    <t>other long term liabilities</t>
  </si>
  <si>
    <t>Upper limit for fixed interest rate exposure</t>
  </si>
  <si>
    <t>Net principal re fixed rate borrowing</t>
  </si>
  <si>
    <t>Upper limit for variable rate exposure</t>
  </si>
  <si>
    <t>Net principal re variable rate borrowing</t>
  </si>
  <si>
    <t>Upper limit for total principal sums invested for over 364 days</t>
  </si>
  <si>
    <t>Maturity structure of fixed rate borrowing during 2010/11</t>
  </si>
  <si>
    <t>under 12 Months</t>
  </si>
  <si>
    <t>between 12 Months and 24 months</t>
  </si>
  <si>
    <t>between 24 months and 5 years</t>
  </si>
  <si>
    <t>between 5 and 10 years</t>
  </si>
  <si>
    <t>The actual capital expenditure that was incurred in 2009/10 and the estimates of capital expenditure to be incurred for the current and future years that are recommended for approval are:</t>
  </si>
  <si>
    <t>2013/14</t>
  </si>
  <si>
    <t>Estimates of the ratio of financing costs to net revenue stream for the current and future years, and the actual figures for 2009/10 are:</t>
  </si>
  <si>
    <t>brought forward 1 April</t>
  </si>
  <si>
    <t>carried forward 31 March</t>
  </si>
  <si>
    <t>in year borrowing requirement</t>
  </si>
  <si>
    <t>Estimates of the end of year capital financing requirement for the authority for the current and future years and the actual capital financing requirement at 31 March 2010 are:</t>
  </si>
  <si>
    <t>Estimates of the change in capital financing requirement for the authority for the current and future years and the actual change in capital financing requirement in 2009/10 are:</t>
  </si>
  <si>
    <t>The estimate of the incremental impact of capital investment decisions proposed, over and above capital investment decisions that have previously been taken by the Council are:</t>
  </si>
  <si>
    <t>Incremental impact of capital investment decisions, over and above capital investment decisions that have previously been taken by the Council are:</t>
  </si>
  <si>
    <t>Authorised Limit for external debt -</t>
  </si>
  <si>
    <t>Operational Boundary for external debt -</t>
  </si>
  <si>
    <t>Note: All indicators have been reviewed by our external treasury advisors Sector.</t>
  </si>
  <si>
    <t>The Council's actual external long term debt at 31 March 2010 was nil, it should be noted that actual external debt is not directly comparable to the authorised limit and operational boundary, since the external debt reflects the position at one point in time.</t>
  </si>
  <si>
    <t>APPENDIX F</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</si>
</sst>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Red]\(#,##0\);_(* &quot;-&quot;??_);_(@_)"/>
    <numFmt numFmtId="167" formatCode="0.0%"/>
    <numFmt numFmtId="168" formatCode="0.000000"/>
    <numFmt numFmtId="169" formatCode="0.00000"/>
    <numFmt numFmtId="170" formatCode="0.0000"/>
    <numFmt numFmtId="171" formatCode="0.000"/>
    <numFmt numFmtId="172" formatCode="#,##0.0;[Red]\-#,##0.0"/>
    <numFmt numFmtId="173" formatCode="#,##0_ ;\-#,##0\ "/>
    <numFmt numFmtId="174" formatCode="0.0"/>
    <numFmt numFmtId="175" formatCode="_-&quot;£&quot;* #,##0.00_-;\(&quot;£&quot;* #,##0.00_-;_-&quot;£&quot;* &quot;-&quot;??_-;_-@_-\)"/>
    <numFmt numFmtId="176" formatCode="_-&quot;£&quot;* #,##0.00_-;\(&quot;£&quot;* #,##0.00\)_-;_-&quot;£&quot;* &quot;-&quot;??_-;_-@_-\)"/>
    <numFmt numFmtId="177" formatCode="_-&quot;£&quot;* #,##0.00_-;\(&quot;£&quot;* #,##0.00\)_-;_-&quot;£&quot;* &quot;-&quot;??_-;_-@_-"/>
    <numFmt numFmtId="178" formatCode="_-&quot;£&quot;* #,##0.00_-;\(&quot;£&quot;* #,##0.00_-\);_-&quot;£&quot;* &quot;-&quot;??_-;_-@_-"/>
    <numFmt numFmtId="179" formatCode="_-* #,##0_-;\-* #,##0_-;_-* &quot;-&quot;??_-;_-@_-"/>
    <numFmt numFmtId="180" formatCode="#,##0;\(#,##0\)"/>
    <numFmt numFmtId="181" formatCode="#,##0_ ;\(#,##0\)"/>
    <numFmt numFmtId="182" formatCode="&quot;£&quot;#,##0.00"/>
    <numFmt numFmtId="183" formatCode="0000"/>
    <numFmt numFmtId="184" formatCode="yyyy/yy"/>
    <numFmt numFmtId="185" formatCode="#,##0.0_ ;\-#,##0.0\ "/>
    <numFmt numFmtId="186" formatCode="0.000%"/>
    <numFmt numFmtId="187" formatCode="#."/>
    <numFmt numFmtId="188" formatCode="&quot;£&quot;#,##0"/>
    <numFmt numFmtId="189" formatCode="#,##0.00_ ;\-#,##0.00\ "/>
    <numFmt numFmtId="190" formatCode="#\ ?/8"/>
    <numFmt numFmtId="191" formatCode="0_ ;\-0\ "/>
    <numFmt numFmtId="192" formatCode="#,##0.000_ ;\-#,##0.000\ "/>
    <numFmt numFmtId="193" formatCode="0.0000000"/>
    <numFmt numFmtId="194" formatCode="0.00000000"/>
    <numFmt numFmtId="195" formatCode="#,##0.0000_ ;\-#,##0.0000\ "/>
    <numFmt numFmtId="196" formatCode="#,##0\ ;\-#,##0"/>
    <numFmt numFmtId="197" formatCode="m/d"/>
    <numFmt numFmtId="198" formatCode="#,##0\ ;\(#,##0\)"/>
    <numFmt numFmtId="199" formatCode="#,##0;[Red]\(#,##0\)"/>
    <numFmt numFmtId="200" formatCode="&quot;£&quot;000"/>
    <numFmt numFmtId="201" formatCode="&quot;Yes&quot;;&quot;Yes&quot;;&quot;No&quot;"/>
    <numFmt numFmtId="202" formatCode="&quot;True&quot;;&quot;True&quot;;&quot;False&quot;"/>
    <numFmt numFmtId="203" formatCode="&quot;On&quot;;&quot;On&quot;;&quot;Off&quot;"/>
    <numFmt numFmtId="204" formatCode="mmm\-yyyy"/>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 numFmtId="213" formatCode="[$€-2]\ #,##0.00_);[Red]\([$€-2]\ #,##0.00\)"/>
    <numFmt numFmtId="214" formatCode="#,##0.00000_ ;\-#,##0.00000\ "/>
    <numFmt numFmtId="215" formatCode="#,##0.000000_ ;\-#,##0.000000\ "/>
    <numFmt numFmtId="216" formatCode="\ \ @"/>
    <numFmt numFmtId="217" formatCode="_-&quot;£&quot;* #,##0_-;\-&quot;£&quot;* #,##0_-;_-&quot;£&quot;* &quot;-&quot;??_-;_-@_-"/>
    <numFmt numFmtId="218" formatCode="\ \ General"/>
    <numFmt numFmtId="219" formatCode="_-&quot;£&quot;* #,##0.0_-;\-&quot;£&quot;* #,##0.0_-;_-&quot;£&quot;* &quot;-&quot;??_-;_-@_-"/>
    <numFmt numFmtId="220" formatCode="_-* #,##0.0_-;\-* #,##0.0_-;_-* &quot;-&quot;??_-;_-@_-"/>
    <numFmt numFmtId="221" formatCode="#,##0_ ;[Red]\(#,##0\)\ "/>
    <numFmt numFmtId="222" formatCode="000"/>
  </numFmts>
  <fonts count="29">
    <font>
      <sz val="10"/>
      <name val="Arial"/>
      <family val="0"/>
    </font>
    <font>
      <u val="single"/>
      <sz val="10"/>
      <color indexed="36"/>
      <name val="Arial"/>
      <family val="0"/>
    </font>
    <font>
      <u val="single"/>
      <sz val="10"/>
      <color indexed="12"/>
      <name val="Arial"/>
      <family val="0"/>
    </font>
    <font>
      <b/>
      <sz val="10"/>
      <name val="Arial"/>
      <family val="2"/>
    </font>
    <font>
      <sz val="12"/>
      <name val="Arial"/>
      <family val="2"/>
    </font>
    <font>
      <b/>
      <sz val="12"/>
      <name val="Arial"/>
      <family val="2"/>
    </font>
    <font>
      <b/>
      <sz val="20"/>
      <name val="Arial"/>
      <family val="2"/>
    </font>
    <font>
      <sz val="18"/>
      <name val="Arial"/>
      <family val="2"/>
    </font>
    <font>
      <b/>
      <sz val="18"/>
      <name val="Arial"/>
      <family val="2"/>
    </font>
    <font>
      <b/>
      <sz val="16"/>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09">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Alignment="1">
      <alignment/>
    </xf>
    <xf numFmtId="0" fontId="4" fillId="0" borderId="10" xfId="0" applyFont="1" applyFill="1" applyBorder="1" applyAlignment="1">
      <alignment/>
    </xf>
    <xf numFmtId="0" fontId="4" fillId="0" borderId="11" xfId="0" applyFont="1" applyFill="1" applyBorder="1" applyAlignment="1">
      <alignment/>
    </xf>
    <xf numFmtId="3" fontId="4" fillId="0" borderId="10" xfId="0" applyNumberFormat="1" applyFont="1" applyFill="1" applyBorder="1" applyAlignment="1">
      <alignment/>
    </xf>
    <xf numFmtId="3" fontId="4" fillId="0" borderId="12" xfId="0" applyNumberFormat="1"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4" fillId="0" borderId="13" xfId="0" applyFont="1" applyFill="1" applyBorder="1" applyAlignment="1">
      <alignment/>
    </xf>
    <xf numFmtId="10" fontId="4" fillId="0" borderId="10" xfId="0" applyNumberFormat="1"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0" xfId="57" applyFont="1">
      <alignment/>
      <protection/>
    </xf>
    <xf numFmtId="0" fontId="5" fillId="0" borderId="0" xfId="57" applyFont="1" applyAlignment="1">
      <alignment horizontal="right"/>
      <protection/>
    </xf>
    <xf numFmtId="0" fontId="7" fillId="0" borderId="0" xfId="0" applyFont="1" applyAlignment="1">
      <alignment/>
    </xf>
    <xf numFmtId="0" fontId="10" fillId="0" borderId="0" xfId="0" applyFont="1" applyAlignment="1">
      <alignment/>
    </xf>
    <xf numFmtId="0" fontId="5" fillId="0" borderId="0" xfId="0" applyFont="1" applyFill="1" applyBorder="1" applyAlignment="1">
      <alignment vertical="center"/>
    </xf>
    <xf numFmtId="0" fontId="4" fillId="0" borderId="17" xfId="0" applyFont="1" applyBorder="1" applyAlignment="1">
      <alignment/>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horizontal="center"/>
    </xf>
    <xf numFmtId="44" fontId="4" fillId="0" borderId="20" xfId="44" applyFont="1" applyFill="1" applyBorder="1" applyAlignment="1">
      <alignment/>
    </xf>
    <xf numFmtId="44" fontId="4" fillId="0" borderId="21" xfId="44" applyFont="1" applyFill="1" applyBorder="1" applyAlignment="1">
      <alignment/>
    </xf>
    <xf numFmtId="44" fontId="4" fillId="0" borderId="14" xfId="44" applyFont="1" applyFill="1" applyBorder="1" applyAlignment="1">
      <alignment/>
    </xf>
    <xf numFmtId="216" fontId="4" fillId="0" borderId="11" xfId="0" applyNumberFormat="1" applyFont="1" applyFill="1" applyBorder="1" applyAlignment="1">
      <alignment/>
    </xf>
    <xf numFmtId="179" fontId="4" fillId="0" borderId="10" xfId="42" applyNumberFormat="1" applyFont="1" applyFill="1" applyBorder="1" applyAlignment="1">
      <alignment/>
    </xf>
    <xf numFmtId="179" fontId="4" fillId="0" borderId="0" xfId="42" applyNumberFormat="1" applyFont="1" applyFill="1" applyBorder="1" applyAlignment="1">
      <alignment/>
    </xf>
    <xf numFmtId="179" fontId="4" fillId="0" borderId="16" xfId="42" applyNumberFormat="1" applyFont="1" applyFill="1" applyBorder="1" applyAlignment="1">
      <alignment/>
    </xf>
    <xf numFmtId="179" fontId="4" fillId="0" borderId="12" xfId="42" applyNumberFormat="1" applyFont="1" applyFill="1" applyBorder="1" applyAlignment="1">
      <alignment/>
    </xf>
    <xf numFmtId="179" fontId="4" fillId="0" borderId="22" xfId="42" applyNumberFormat="1" applyFont="1" applyFill="1" applyBorder="1" applyAlignment="1">
      <alignment/>
    </xf>
    <xf numFmtId="179" fontId="4" fillId="0" borderId="15" xfId="42" applyNumberFormat="1" applyFont="1" applyFill="1" applyBorder="1" applyAlignment="1">
      <alignment/>
    </xf>
    <xf numFmtId="216" fontId="4" fillId="0" borderId="23" xfId="0" applyNumberFormat="1" applyFont="1" applyFill="1" applyBorder="1" applyAlignment="1">
      <alignment/>
    </xf>
    <xf numFmtId="179" fontId="4" fillId="0" borderId="17" xfId="42" applyNumberFormat="1" applyFont="1" applyFill="1" applyBorder="1" applyAlignment="1">
      <alignment/>
    </xf>
    <xf numFmtId="179" fontId="4" fillId="0" borderId="18" xfId="42" applyNumberFormat="1" applyFont="1" applyFill="1" applyBorder="1" applyAlignment="1">
      <alignment/>
    </xf>
    <xf numFmtId="179" fontId="4" fillId="0" borderId="19" xfId="42" applyNumberFormat="1" applyFont="1" applyFill="1" applyBorder="1" applyAlignment="1">
      <alignment/>
    </xf>
    <xf numFmtId="0" fontId="5" fillId="0" borderId="11" xfId="0" applyFont="1" applyFill="1" applyBorder="1" applyAlignment="1">
      <alignment wrapText="1"/>
    </xf>
    <xf numFmtId="10" fontId="4" fillId="0" borderId="0" xfId="0" applyNumberFormat="1" applyFont="1" applyFill="1" applyBorder="1" applyAlignment="1">
      <alignment/>
    </xf>
    <xf numFmtId="10" fontId="4" fillId="0" borderId="16" xfId="0" applyNumberFormat="1" applyFont="1" applyFill="1" applyBorder="1" applyAlignment="1">
      <alignment/>
    </xf>
    <xf numFmtId="10" fontId="4" fillId="0" borderId="12" xfId="0" applyNumberFormat="1" applyFont="1" applyFill="1" applyBorder="1" applyAlignment="1">
      <alignment/>
    </xf>
    <xf numFmtId="10" fontId="4" fillId="0" borderId="22" xfId="0" applyNumberFormat="1" applyFont="1" applyFill="1" applyBorder="1" applyAlignment="1">
      <alignment/>
    </xf>
    <xf numFmtId="10" fontId="4" fillId="0" borderId="15" xfId="0" applyNumberFormat="1" applyFont="1" applyFill="1" applyBorder="1" applyAlignment="1">
      <alignment/>
    </xf>
    <xf numFmtId="0" fontId="5" fillId="0" borderId="0" xfId="0" applyFont="1" applyFill="1" applyBorder="1" applyAlignment="1">
      <alignment vertical="top"/>
    </xf>
    <xf numFmtId="0" fontId="4" fillId="0" borderId="20" xfId="0" applyFont="1" applyFill="1" applyBorder="1" applyAlignment="1">
      <alignment/>
    </xf>
    <xf numFmtId="217" fontId="4" fillId="0" borderId="21" xfId="0" applyNumberFormat="1" applyFont="1" applyFill="1" applyBorder="1" applyAlignment="1">
      <alignment/>
    </xf>
    <xf numFmtId="198" fontId="4" fillId="0" borderId="10" xfId="42" applyNumberFormat="1" applyFont="1" applyFill="1" applyBorder="1" applyAlignment="1">
      <alignment/>
    </xf>
    <xf numFmtId="198" fontId="4" fillId="0" borderId="0" xfId="42" applyNumberFormat="1" applyFont="1" applyFill="1" applyBorder="1" applyAlignment="1">
      <alignment/>
    </xf>
    <xf numFmtId="198" fontId="4" fillId="0" borderId="16" xfId="42" applyNumberFormat="1" applyFont="1" applyFill="1" applyBorder="1" applyAlignment="1">
      <alignment/>
    </xf>
    <xf numFmtId="198" fontId="4" fillId="0" borderId="17" xfId="42" applyNumberFormat="1" applyFont="1" applyFill="1" applyBorder="1" applyAlignment="1">
      <alignment/>
    </xf>
    <xf numFmtId="198" fontId="4" fillId="0" borderId="18" xfId="42" applyNumberFormat="1" applyFont="1" applyFill="1" applyBorder="1" applyAlignment="1">
      <alignment/>
    </xf>
    <xf numFmtId="198" fontId="4" fillId="0" borderId="19" xfId="42" applyNumberFormat="1" applyFont="1" applyFill="1" applyBorder="1" applyAlignment="1">
      <alignment/>
    </xf>
    <xf numFmtId="0" fontId="4" fillId="0" borderId="21" xfId="0" applyFont="1" applyFill="1" applyBorder="1" applyAlignment="1">
      <alignment/>
    </xf>
    <xf numFmtId="4" fontId="4" fillId="0" borderId="10" xfId="0" applyNumberFormat="1" applyFont="1" applyFill="1" applyBorder="1" applyAlignment="1">
      <alignment horizontal="center"/>
    </xf>
    <xf numFmtId="176" fontId="4" fillId="0" borderId="0" xfId="0" applyNumberFormat="1" applyFont="1" applyFill="1" applyBorder="1" applyAlignment="1">
      <alignment/>
    </xf>
    <xf numFmtId="4" fontId="4" fillId="0" borderId="16" xfId="0" applyNumberFormat="1" applyFont="1" applyFill="1" applyBorder="1" applyAlignment="1">
      <alignment horizontal="center"/>
    </xf>
    <xf numFmtId="0" fontId="4" fillId="0" borderId="23" xfId="0" applyFont="1" applyBorder="1" applyAlignment="1">
      <alignment/>
    </xf>
    <xf numFmtId="0" fontId="4" fillId="0" borderId="12" xfId="0" applyFont="1" applyBorder="1" applyAlignment="1">
      <alignment/>
    </xf>
    <xf numFmtId="0" fontId="4" fillId="0" borderId="22" xfId="0" applyFont="1" applyBorder="1" applyAlignment="1">
      <alignment/>
    </xf>
    <xf numFmtId="0" fontId="4" fillId="0" borderId="15" xfId="0" applyFont="1" applyBorder="1" applyAlignment="1">
      <alignment/>
    </xf>
    <xf numFmtId="0" fontId="5" fillId="0" borderId="0" xfId="0" applyFont="1" applyFill="1" applyBorder="1" applyAlignment="1">
      <alignment horizontal="center" vertical="center"/>
    </xf>
    <xf numFmtId="179" fontId="4" fillId="0" borderId="20" xfId="42" applyNumberFormat="1" applyFont="1" applyFill="1" applyBorder="1" applyAlignment="1">
      <alignment/>
    </xf>
    <xf numFmtId="179" fontId="4" fillId="0" borderId="21" xfId="42" applyNumberFormat="1" applyFont="1" applyFill="1" applyBorder="1" applyAlignment="1">
      <alignment/>
    </xf>
    <xf numFmtId="179" fontId="4" fillId="0" borderId="14" xfId="42" applyNumberFormat="1" applyFont="1" applyFill="1" applyBorder="1" applyAlignment="1">
      <alignment/>
    </xf>
    <xf numFmtId="179" fontId="4" fillId="0" borderId="10" xfId="42" applyNumberFormat="1" applyFont="1" applyFill="1" applyBorder="1" applyAlignment="1">
      <alignment horizontal="center"/>
    </xf>
    <xf numFmtId="217" fontId="4" fillId="0" borderId="0" xfId="44" applyNumberFormat="1" applyFont="1" applyFill="1" applyBorder="1" applyAlignment="1">
      <alignment/>
    </xf>
    <xf numFmtId="3" fontId="4" fillId="0" borderId="0" xfId="0" applyNumberFormat="1" applyFont="1" applyFill="1" applyBorder="1" applyAlignment="1">
      <alignment/>
    </xf>
    <xf numFmtId="0" fontId="5" fillId="0" borderId="11" xfId="0" applyFont="1" applyFill="1" applyBorder="1" applyAlignment="1">
      <alignment vertical="center" wrapText="1"/>
    </xf>
    <xf numFmtId="179" fontId="4" fillId="0" borderId="10" xfId="42" applyNumberFormat="1" applyFont="1" applyFill="1" applyBorder="1" applyAlignment="1">
      <alignment horizontal="center" vertical="center"/>
    </xf>
    <xf numFmtId="179" fontId="4" fillId="0" borderId="0" xfId="42" applyNumberFormat="1" applyFont="1" applyFill="1" applyBorder="1" applyAlignment="1">
      <alignment horizontal="center" vertical="center"/>
    </xf>
    <xf numFmtId="179" fontId="4" fillId="0" borderId="16" xfId="42" applyNumberFormat="1" applyFont="1" applyFill="1" applyBorder="1" applyAlignment="1">
      <alignment horizontal="center" vertical="center"/>
    </xf>
    <xf numFmtId="3" fontId="4" fillId="0" borderId="22" xfId="0" applyNumberFormat="1" applyFont="1" applyFill="1" applyBorder="1" applyAlignment="1">
      <alignment/>
    </xf>
    <xf numFmtId="0" fontId="4" fillId="0" borderId="22" xfId="0" applyFont="1" applyFill="1" applyBorder="1" applyAlignment="1">
      <alignment/>
    </xf>
    <xf numFmtId="9" fontId="4" fillId="0" borderId="10" xfId="0" applyNumberFormat="1" applyFont="1" applyFill="1" applyBorder="1" applyAlignment="1">
      <alignment horizontal="center"/>
    </xf>
    <xf numFmtId="9" fontId="4" fillId="0" borderId="16" xfId="0" applyNumberFormat="1" applyFont="1" applyFill="1" applyBorder="1" applyAlignment="1">
      <alignment horizontal="center"/>
    </xf>
    <xf numFmtId="0" fontId="3" fillId="0" borderId="0" xfId="0" applyFont="1" applyFill="1" applyBorder="1" applyAlignment="1">
      <alignment/>
    </xf>
    <xf numFmtId="0" fontId="28"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5" fillId="0" borderId="0" xfId="0" applyFont="1" applyFill="1" applyAlignment="1">
      <alignment vertical="top"/>
    </xf>
    <xf numFmtId="0" fontId="5" fillId="0" borderId="11" xfId="0" applyFont="1" applyFill="1" applyBorder="1" applyAlignment="1">
      <alignment/>
    </xf>
    <xf numFmtId="9" fontId="4" fillId="0" borderId="0" xfId="0" applyNumberFormat="1" applyFont="1" applyFill="1" applyBorder="1" applyAlignment="1">
      <alignment horizontal="center"/>
    </xf>
    <xf numFmtId="0" fontId="4" fillId="17" borderId="0" xfId="0" applyFont="1" applyFill="1" applyBorder="1" applyAlignment="1">
      <alignment/>
    </xf>
    <xf numFmtId="0" fontId="0" fillId="0" borderId="12" xfId="0" applyFont="1" applyFill="1" applyBorder="1" applyAlignment="1">
      <alignment/>
    </xf>
    <xf numFmtId="0" fontId="0" fillId="0" borderId="15" xfId="0" applyFill="1" applyBorder="1" applyAlignment="1">
      <alignment/>
    </xf>
    <xf numFmtId="0" fontId="0" fillId="0" borderId="12" xfId="0" applyFill="1" applyBorder="1" applyAlignment="1">
      <alignment/>
    </xf>
    <xf numFmtId="0" fontId="0" fillId="0" borderId="0" xfId="0" applyFont="1" applyFill="1" applyBorder="1" applyAlignment="1">
      <alignment/>
    </xf>
    <xf numFmtId="0" fontId="10"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5" fillId="0" borderId="17" xfId="0" applyFont="1" applyFill="1" applyBorder="1" applyAlignment="1">
      <alignment horizontal="center"/>
    </xf>
    <xf numFmtId="0" fontId="5" fillId="0" borderId="19" xfId="0" applyFont="1" applyFill="1" applyBorder="1" applyAlignment="1">
      <alignment horizontal="center"/>
    </xf>
    <xf numFmtId="0" fontId="5" fillId="0" borderId="10" xfId="0" applyFont="1" applyFill="1" applyBorder="1" applyAlignment="1">
      <alignment horizontal="left" wrapText="1"/>
    </xf>
    <xf numFmtId="0" fontId="5" fillId="0" borderId="16" xfId="0" applyFont="1" applyFill="1" applyBorder="1" applyAlignment="1">
      <alignment horizontal="left" wrapText="1"/>
    </xf>
    <xf numFmtId="9" fontId="4" fillId="0" borderId="10" xfId="0" applyNumberFormat="1" applyFont="1" applyFill="1" applyBorder="1" applyAlignment="1">
      <alignment horizontal="center"/>
    </xf>
    <xf numFmtId="9" fontId="4" fillId="0" borderId="16" xfId="0" applyNumberFormat="1" applyFont="1" applyFill="1" applyBorder="1" applyAlignment="1">
      <alignment horizontal="center"/>
    </xf>
    <xf numFmtId="0" fontId="5" fillId="0" borderId="20" xfId="0" applyFont="1" applyFill="1" applyBorder="1" applyAlignment="1">
      <alignment horizontal="center" wrapText="1"/>
    </xf>
    <xf numFmtId="0" fontId="5" fillId="0" borderId="14" xfId="0" applyFont="1" applyFill="1" applyBorder="1" applyAlignment="1">
      <alignment horizontal="center" wrapTex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4" fillId="0" borderId="11" xfId="0"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port Covers"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2</xdr:row>
      <xdr:rowOff>142875</xdr:rowOff>
    </xdr:from>
    <xdr:to>
      <xdr:col>7</xdr:col>
      <xdr:colOff>428625</xdr:colOff>
      <xdr:row>10</xdr:row>
      <xdr:rowOff>142875</xdr:rowOff>
    </xdr:to>
    <xdr:pic>
      <xdr:nvPicPr>
        <xdr:cNvPr id="1" name="Picture 1"/>
        <xdr:cNvPicPr preferRelativeResize="1">
          <a:picLocks noChangeAspect="1"/>
        </xdr:cNvPicPr>
      </xdr:nvPicPr>
      <xdr:blipFill>
        <a:blip r:embed="rId1"/>
        <a:stretch>
          <a:fillRect/>
        </a:stretch>
      </xdr:blipFill>
      <xdr:spPr>
        <a:xfrm>
          <a:off x="1000125" y="542925"/>
          <a:ext cx="3695700" cy="1295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202011-12\Prudential\Indicators%201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202005-06\Grant%20Settlement\Provisional%20Settl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Report for Council"/>
      <sheetName val="Workings"/>
      <sheetName val="PWLB Rates"/>
      <sheetName val="HRA Workings"/>
      <sheetName val="5.1 2009-2010"/>
      <sheetName val="SOA 0910"/>
      <sheetName val="MTFP"/>
      <sheetName val="Capital Detail Existing"/>
      <sheetName val="Capital Detail Proposed"/>
      <sheetName val="CFR Details"/>
      <sheetName val="Old format Report for Council"/>
      <sheetName val="New format"/>
    </sheetNames>
    <sheetDataSet>
      <sheetData sheetId="2">
        <row r="21">
          <cell r="D21">
            <v>0</v>
          </cell>
          <cell r="E21">
            <v>0</v>
          </cell>
          <cell r="F21">
            <v>0.009172643193120946</v>
          </cell>
          <cell r="G21">
            <v>0.002013106723415008</v>
          </cell>
          <cell r="H21">
            <v>0.004107667159709161</v>
          </cell>
        </row>
        <row r="39">
          <cell r="D39">
            <v>0</v>
          </cell>
          <cell r="E39">
            <v>0.0003014366126186675</v>
          </cell>
          <cell r="F39">
            <v>0</v>
          </cell>
          <cell r="G39">
            <v>0</v>
          </cell>
          <cell r="H39">
            <v>0</v>
          </cell>
        </row>
        <row r="84">
          <cell r="E84">
            <v>-0.42354700299050846</v>
          </cell>
          <cell r="F84">
            <v>4.533854505265896</v>
          </cell>
          <cell r="G84">
            <v>0.8448159459893907</v>
          </cell>
        </row>
        <row r="110">
          <cell r="E110">
            <v>-0.0008730574471800058</v>
          </cell>
          <cell r="F110">
            <v>-0.0008742022904100211</v>
          </cell>
          <cell r="G110">
            <v>-0.0008748906386701669</v>
          </cell>
        </row>
        <row r="127">
          <cell r="D127">
            <v>1515</v>
          </cell>
          <cell r="E127">
            <v>1984</v>
          </cell>
          <cell r="F127">
            <v>2095</v>
          </cell>
          <cell r="G127">
            <v>222</v>
          </cell>
          <cell r="H127">
            <v>217</v>
          </cell>
        </row>
        <row r="128">
          <cell r="D128">
            <v>10</v>
          </cell>
          <cell r="E128">
            <v>69</v>
          </cell>
          <cell r="F128">
            <v>0</v>
          </cell>
          <cell r="G128">
            <v>0</v>
          </cell>
          <cell r="H128">
            <v>0</v>
          </cell>
        </row>
        <row r="139">
          <cell r="E139">
            <v>2491</v>
          </cell>
          <cell r="F139">
            <v>6995</v>
          </cell>
          <cell r="G139">
            <v>6000</v>
          </cell>
          <cell r="H139">
            <v>6201</v>
          </cell>
          <cell r="I139">
            <v>6628</v>
          </cell>
          <cell r="J139">
            <v>7055</v>
          </cell>
        </row>
      </sheetData>
      <sheetData sheetId="5">
        <row r="160">
          <cell r="F160">
            <v>2431</v>
          </cell>
        </row>
        <row r="161">
          <cell r="F161">
            <v>5030</v>
          </cell>
        </row>
      </sheetData>
      <sheetData sheetId="9">
        <row r="116">
          <cell r="D116">
            <v>2527</v>
          </cell>
          <cell r="E116">
            <v>2460</v>
          </cell>
          <cell r="F116">
            <v>2460</v>
          </cell>
          <cell r="G116">
            <v>2460</v>
          </cell>
        </row>
        <row r="117">
          <cell r="D117">
            <v>6782</v>
          </cell>
          <cell r="E117">
            <v>4771</v>
          </cell>
          <cell r="F117">
            <v>1170</v>
          </cell>
          <cell r="G117">
            <v>1170</v>
          </cell>
        </row>
      </sheetData>
      <sheetData sheetId="10">
        <row r="31">
          <cell r="E31">
            <v>6120.017600000001</v>
          </cell>
          <cell r="F31">
            <v>4809</v>
          </cell>
        </row>
        <row r="45">
          <cell r="E45">
            <v>7635.017600000001</v>
          </cell>
          <cell r="F45">
            <v>4819</v>
          </cell>
        </row>
        <row r="59">
          <cell r="E59">
            <v>9619.017600000001</v>
          </cell>
          <cell r="F59">
            <v>4888</v>
          </cell>
        </row>
        <row r="73">
          <cell r="E73">
            <v>11714.017600000001</v>
          </cell>
          <cell r="F73">
            <v>4888</v>
          </cell>
        </row>
        <row r="87">
          <cell r="E87">
            <v>11936.017600000001</v>
          </cell>
          <cell r="F87">
            <v>4888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Headlines"/>
      <sheetName val="Northants"/>
      <sheetName val="Leader &amp; Deputy"/>
      <sheetName val="All Districts"/>
      <sheetName val="All Counties"/>
      <sheetName val="F &amp; C - Districts"/>
      <sheetName val="F &amp; C - Fire"/>
      <sheetName val="F &amp; C - Counties"/>
      <sheetName val="F &amp; C - Poli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6"/>
  <sheetViews>
    <sheetView workbookViewId="0" topLeftCell="A1">
      <selection activeCell="I2" sqref="I2"/>
    </sheetView>
  </sheetViews>
  <sheetFormatPr defaultColWidth="9.140625" defaultRowHeight="12.75"/>
  <sheetData>
    <row r="1" spans="7:10" ht="15.75">
      <c r="G1" s="16"/>
      <c r="I1" s="17" t="s">
        <v>60</v>
      </c>
      <c r="J1" s="16"/>
    </row>
    <row r="2" spans="7:10" ht="15.75">
      <c r="G2" s="16"/>
      <c r="H2" s="16"/>
      <c r="J2" s="16"/>
    </row>
    <row r="14" spans="1:9" ht="26.25">
      <c r="A14" s="95" t="s">
        <v>0</v>
      </c>
      <c r="B14" s="95"/>
      <c r="C14" s="95"/>
      <c r="D14" s="95"/>
      <c r="E14" s="95"/>
      <c r="F14" s="95"/>
      <c r="G14" s="95"/>
      <c r="H14" s="95"/>
      <c r="I14" s="95"/>
    </row>
    <row r="15" ht="23.25">
      <c r="A15" s="18"/>
    </row>
    <row r="16" spans="1:9" ht="23.25">
      <c r="A16" s="96"/>
      <c r="B16" s="96"/>
      <c r="C16" s="96"/>
      <c r="D16" s="96"/>
      <c r="E16" s="96"/>
      <c r="F16" s="96"/>
      <c r="G16" s="96"/>
      <c r="H16" s="96"/>
      <c r="I16" s="96"/>
    </row>
    <row r="17" spans="1:9" ht="23.25">
      <c r="A17" s="96"/>
      <c r="B17" s="96"/>
      <c r="C17" s="96"/>
      <c r="D17" s="96"/>
      <c r="E17" s="96"/>
      <c r="F17" s="96"/>
      <c r="G17" s="96"/>
      <c r="H17" s="96"/>
      <c r="I17" s="96"/>
    </row>
    <row r="18" ht="23.25">
      <c r="A18" s="18"/>
    </row>
    <row r="19" ht="23.25">
      <c r="A19" s="18"/>
    </row>
    <row r="20" spans="1:9" ht="20.25">
      <c r="A20" s="97"/>
      <c r="B20" s="97"/>
      <c r="C20" s="97"/>
      <c r="D20" s="97"/>
      <c r="E20" s="97"/>
      <c r="F20" s="97"/>
      <c r="G20" s="97"/>
      <c r="H20" s="97"/>
      <c r="I20" s="97"/>
    </row>
    <row r="21" spans="1:9" ht="20.25">
      <c r="A21" s="19"/>
      <c r="B21" s="19"/>
      <c r="C21" s="19"/>
      <c r="D21" s="19"/>
      <c r="E21" s="19"/>
      <c r="F21" s="19"/>
      <c r="G21" s="19"/>
      <c r="H21" s="19"/>
      <c r="I21" s="19"/>
    </row>
    <row r="22" spans="1:9" ht="20.25">
      <c r="A22" s="94"/>
      <c r="B22" s="94"/>
      <c r="C22" s="94"/>
      <c r="D22" s="94"/>
      <c r="E22" s="94"/>
      <c r="F22" s="94"/>
      <c r="G22" s="94"/>
      <c r="H22" s="94"/>
      <c r="I22" s="94"/>
    </row>
    <row r="23" spans="1:9" ht="20.25">
      <c r="A23" s="19"/>
      <c r="B23" s="19"/>
      <c r="C23" s="19"/>
      <c r="D23" s="19"/>
      <c r="E23" s="19"/>
      <c r="F23" s="19"/>
      <c r="G23" s="19"/>
      <c r="H23" s="19"/>
      <c r="I23" s="19"/>
    </row>
    <row r="24" spans="1:9" ht="20.25">
      <c r="A24" s="94"/>
      <c r="B24" s="94"/>
      <c r="C24" s="94"/>
      <c r="D24" s="94"/>
      <c r="E24" s="94"/>
      <c r="F24" s="94"/>
      <c r="G24" s="94"/>
      <c r="H24" s="94"/>
      <c r="I24" s="94"/>
    </row>
    <row r="25" spans="1:9" ht="20.25">
      <c r="A25" s="19"/>
      <c r="B25" s="19"/>
      <c r="C25" s="19"/>
      <c r="D25" s="19"/>
      <c r="E25" s="19"/>
      <c r="F25" s="19"/>
      <c r="G25" s="19"/>
      <c r="H25" s="19"/>
      <c r="I25" s="19"/>
    </row>
    <row r="26" spans="1:9" ht="20.25">
      <c r="A26" s="94"/>
      <c r="B26" s="94"/>
      <c r="C26" s="94"/>
      <c r="D26" s="94"/>
      <c r="E26" s="94"/>
      <c r="F26" s="94"/>
      <c r="G26" s="94"/>
      <c r="H26" s="94"/>
      <c r="I26" s="94"/>
    </row>
  </sheetData>
  <mergeCells count="7">
    <mergeCell ref="A22:I22"/>
    <mergeCell ref="A24:I24"/>
    <mergeCell ref="A26:I26"/>
    <mergeCell ref="A14:I14"/>
    <mergeCell ref="A16:I16"/>
    <mergeCell ref="A17:I17"/>
    <mergeCell ref="A20:I20"/>
  </mergeCells>
  <printOptions horizontalCentered="1"/>
  <pageMargins left="0.7480314960629921" right="0.7480314960629921" top="0.5905511811023623" bottom="0.984251968503937" header="0.5118110236220472" footer="0.3937007874015748"/>
  <pageSetup firstPageNumber="45"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106"/>
  <sheetViews>
    <sheetView showGridLines="0" tabSelected="1" view="pageBreakPreview" zoomScaleSheetLayoutView="100" workbookViewId="0" topLeftCell="A67">
      <selection activeCell="B92" sqref="B92"/>
    </sheetView>
  </sheetViews>
  <sheetFormatPr defaultColWidth="9.140625" defaultRowHeight="12.75"/>
  <cols>
    <col min="1" max="1" width="3.421875" style="82" bestFit="1" customWidth="1"/>
    <col min="2" max="2" width="31.28125" style="84" customWidth="1"/>
    <col min="3" max="7" width="12.7109375" style="84" customWidth="1"/>
    <col min="8" max="16384" width="9.140625" style="85" customWidth="1"/>
  </cols>
  <sheetData>
    <row r="1" spans="2:8" ht="18">
      <c r="B1" s="83" t="s">
        <v>15</v>
      </c>
      <c r="C1" s="83"/>
      <c r="H1" s="84"/>
    </row>
    <row r="2" ht="12.75">
      <c r="H2" s="84"/>
    </row>
    <row r="3" spans="2:8" ht="15.75">
      <c r="B3" s="20" t="s">
        <v>0</v>
      </c>
      <c r="H3" s="84"/>
    </row>
    <row r="4" ht="12.75">
      <c r="H4" s="84"/>
    </row>
    <row r="5" spans="1:7" s="3" customFormat="1" ht="45.75" customHeight="1">
      <c r="A5" s="86" t="s">
        <v>1</v>
      </c>
      <c r="B5" s="107" t="s">
        <v>46</v>
      </c>
      <c r="C5" s="107"/>
      <c r="D5" s="107"/>
      <c r="E5" s="107"/>
      <c r="F5" s="107"/>
      <c r="G5" s="107"/>
    </row>
    <row r="6" ht="3.75" customHeight="1">
      <c r="H6" s="84"/>
    </row>
    <row r="7" spans="1:8" s="10" customFormat="1" ht="28.5" customHeight="1">
      <c r="A7" s="8"/>
      <c r="B7" s="21"/>
      <c r="C7" s="22" t="s">
        <v>2</v>
      </c>
      <c r="D7" s="22" t="s">
        <v>3</v>
      </c>
      <c r="E7" s="22" t="s">
        <v>4</v>
      </c>
      <c r="F7" s="22" t="s">
        <v>16</v>
      </c>
      <c r="G7" s="23" t="s">
        <v>47</v>
      </c>
      <c r="H7" s="9"/>
    </row>
    <row r="8" spans="1:8" s="10" customFormat="1" ht="31.5">
      <c r="A8" s="8"/>
      <c r="B8" s="11"/>
      <c r="C8" s="24" t="s">
        <v>17</v>
      </c>
      <c r="D8" s="25" t="s">
        <v>18</v>
      </c>
      <c r="E8" s="25" t="s">
        <v>19</v>
      </c>
      <c r="F8" s="25" t="s">
        <v>19</v>
      </c>
      <c r="G8" s="26" t="s">
        <v>19</v>
      </c>
      <c r="H8" s="9"/>
    </row>
    <row r="9" spans="1:8" s="10" customFormat="1" ht="15.75">
      <c r="A9" s="8"/>
      <c r="B9" s="5"/>
      <c r="C9" s="27" t="s">
        <v>20</v>
      </c>
      <c r="D9" s="28" t="s">
        <v>20</v>
      </c>
      <c r="E9" s="28" t="s">
        <v>20</v>
      </c>
      <c r="F9" s="28" t="s">
        <v>20</v>
      </c>
      <c r="G9" s="29" t="s">
        <v>20</v>
      </c>
      <c r="H9" s="9"/>
    </row>
    <row r="10" spans="1:8" s="10" customFormat="1" ht="15.75">
      <c r="A10" s="8"/>
      <c r="B10" s="87" t="s">
        <v>21</v>
      </c>
      <c r="C10" s="30"/>
      <c r="D10" s="31"/>
      <c r="E10" s="31"/>
      <c r="F10" s="31"/>
      <c r="G10" s="32"/>
      <c r="H10" s="9"/>
    </row>
    <row r="11" spans="1:8" s="10" customFormat="1" ht="15.75">
      <c r="A11" s="8"/>
      <c r="B11" s="33" t="s">
        <v>22</v>
      </c>
      <c r="C11" s="34">
        <f>+'[1]5.1 2009-2010'!F161</f>
        <v>5030</v>
      </c>
      <c r="D11" s="35">
        <f>+'[1]Capital Detail Proposed'!D117</f>
        <v>6782</v>
      </c>
      <c r="E11" s="35">
        <f>+'[1]Capital Detail Proposed'!E117</f>
        <v>4771</v>
      </c>
      <c r="F11" s="35">
        <f>+'[1]Capital Detail Proposed'!F117</f>
        <v>1170</v>
      </c>
      <c r="G11" s="36">
        <f>+'[1]Capital Detail Proposed'!G117</f>
        <v>1170</v>
      </c>
      <c r="H11" s="9"/>
    </row>
    <row r="12" spans="1:8" s="10" customFormat="1" ht="15.75">
      <c r="A12" s="8"/>
      <c r="B12" s="33" t="s">
        <v>23</v>
      </c>
      <c r="C12" s="37">
        <f>+'[1]5.1 2009-2010'!F160</f>
        <v>2431</v>
      </c>
      <c r="D12" s="38">
        <f>+'[1]Capital Detail Proposed'!D116</f>
        <v>2527</v>
      </c>
      <c r="E12" s="38">
        <f>+'[1]Capital Detail Proposed'!E116</f>
        <v>2460</v>
      </c>
      <c r="F12" s="38">
        <f>+'[1]Capital Detail Proposed'!F116</f>
        <v>2460</v>
      </c>
      <c r="G12" s="39">
        <f>+'[1]Capital Detail Proposed'!G116</f>
        <v>2460</v>
      </c>
      <c r="H12" s="9"/>
    </row>
    <row r="13" spans="1:8" s="10" customFormat="1" ht="15.75">
      <c r="A13" s="8"/>
      <c r="B13" s="40" t="s">
        <v>24</v>
      </c>
      <c r="C13" s="41">
        <f>SUM(C10:C12)</f>
        <v>7461</v>
      </c>
      <c r="D13" s="42">
        <f>SUM(D10:D12)</f>
        <v>9309</v>
      </c>
      <c r="E13" s="42">
        <f>SUM(E10:E12)</f>
        <v>7231</v>
      </c>
      <c r="F13" s="42">
        <f>SUM(F10:F12)</f>
        <v>3630</v>
      </c>
      <c r="G13" s="43">
        <f>SUM(G10:G12)</f>
        <v>3630</v>
      </c>
      <c r="H13" s="9"/>
    </row>
    <row r="14" spans="1:8" s="10" customFormat="1" ht="9" customHeight="1">
      <c r="A14" s="8"/>
      <c r="B14" s="9"/>
      <c r="C14" s="9"/>
      <c r="D14" s="9"/>
      <c r="E14" s="9"/>
      <c r="F14" s="9"/>
      <c r="G14" s="9"/>
      <c r="H14" s="9"/>
    </row>
    <row r="15" spans="1:7" s="10" customFormat="1" ht="31.5" customHeight="1">
      <c r="A15" s="86" t="s">
        <v>5</v>
      </c>
      <c r="B15" s="107" t="s">
        <v>48</v>
      </c>
      <c r="C15" s="107"/>
      <c r="D15" s="107"/>
      <c r="E15" s="107"/>
      <c r="F15" s="107"/>
      <c r="G15" s="107"/>
    </row>
    <row r="16" spans="1:8" s="10" customFormat="1" ht="9" customHeight="1">
      <c r="A16" s="8"/>
      <c r="B16" s="9"/>
      <c r="C16" s="9"/>
      <c r="D16" s="9"/>
      <c r="E16" s="9"/>
      <c r="F16" s="9"/>
      <c r="G16" s="9"/>
      <c r="H16" s="9"/>
    </row>
    <row r="17" spans="1:8" s="10" customFormat="1" ht="28.5" customHeight="1">
      <c r="A17" s="8"/>
      <c r="B17" s="21"/>
      <c r="C17" s="22" t="s">
        <v>2</v>
      </c>
      <c r="D17" s="22" t="s">
        <v>3</v>
      </c>
      <c r="E17" s="22" t="s">
        <v>4</v>
      </c>
      <c r="F17" s="22" t="s">
        <v>16</v>
      </c>
      <c r="G17" s="23" t="s">
        <v>47</v>
      </c>
      <c r="H17" s="9"/>
    </row>
    <row r="18" spans="1:8" s="10" customFormat="1" ht="31.5">
      <c r="A18" s="8"/>
      <c r="B18" s="11"/>
      <c r="C18" s="24" t="s">
        <v>17</v>
      </c>
      <c r="D18" s="25" t="s">
        <v>18</v>
      </c>
      <c r="E18" s="25" t="s">
        <v>19</v>
      </c>
      <c r="F18" s="25" t="s">
        <v>19</v>
      </c>
      <c r="G18" s="26" t="s">
        <v>19</v>
      </c>
      <c r="H18" s="9"/>
    </row>
    <row r="19" spans="1:8" s="10" customFormat="1" ht="31.5">
      <c r="A19" s="8"/>
      <c r="B19" s="44" t="s">
        <v>25</v>
      </c>
      <c r="C19" s="30"/>
      <c r="D19" s="31"/>
      <c r="E19" s="31"/>
      <c r="F19" s="31"/>
      <c r="G19" s="32"/>
      <c r="H19" s="9"/>
    </row>
    <row r="20" spans="1:8" s="10" customFormat="1" ht="15.75">
      <c r="A20" s="8"/>
      <c r="B20" s="33" t="s">
        <v>22</v>
      </c>
      <c r="C20" s="12">
        <f>'[1]Workings'!D21</f>
        <v>0</v>
      </c>
      <c r="D20" s="45">
        <f>'[1]Workings'!E21</f>
        <v>0</v>
      </c>
      <c r="E20" s="45">
        <f>'[1]Workings'!F21</f>
        <v>0.009172643193120946</v>
      </c>
      <c r="F20" s="45">
        <f>'[1]Workings'!G21</f>
        <v>0.002013106723415008</v>
      </c>
      <c r="G20" s="46">
        <f>'[1]Workings'!H21</f>
        <v>0.004107667159709161</v>
      </c>
      <c r="H20" s="9"/>
    </row>
    <row r="21" spans="1:8" s="10" customFormat="1" ht="15.75">
      <c r="A21" s="8"/>
      <c r="B21" s="40" t="s">
        <v>23</v>
      </c>
      <c r="C21" s="47">
        <f>'[1]Workings'!D39</f>
        <v>0</v>
      </c>
      <c r="D21" s="48">
        <f>'[1]Workings'!E39</f>
        <v>0.0003014366126186675</v>
      </c>
      <c r="E21" s="48">
        <f>'[1]Workings'!F39</f>
        <v>0</v>
      </c>
      <c r="F21" s="48">
        <f>'[1]Workings'!G39</f>
        <v>0</v>
      </c>
      <c r="G21" s="49">
        <f>'[1]Workings'!H39</f>
        <v>0</v>
      </c>
      <c r="H21" s="9"/>
    </row>
    <row r="22" spans="1:8" s="10" customFormat="1" ht="9" customHeight="1">
      <c r="A22" s="8"/>
      <c r="B22" s="9"/>
      <c r="C22" s="9"/>
      <c r="D22" s="9"/>
      <c r="E22" s="9"/>
      <c r="F22" s="9"/>
      <c r="G22" s="9"/>
      <c r="H22" s="9"/>
    </row>
    <row r="23" spans="1:8" s="10" customFormat="1" ht="35.25" customHeight="1">
      <c r="A23" s="50" t="s">
        <v>6</v>
      </c>
      <c r="B23" s="106" t="s">
        <v>26</v>
      </c>
      <c r="C23" s="106"/>
      <c r="D23" s="106"/>
      <c r="E23" s="106"/>
      <c r="F23" s="106"/>
      <c r="G23" s="106"/>
      <c r="H23" s="9"/>
    </row>
    <row r="24" spans="1:8" s="10" customFormat="1" ht="9" customHeight="1">
      <c r="A24" s="8"/>
      <c r="B24" s="9"/>
      <c r="C24" s="9"/>
      <c r="D24" s="9"/>
      <c r="E24" s="9"/>
      <c r="F24" s="9"/>
      <c r="G24" s="9"/>
      <c r="H24" s="9"/>
    </row>
    <row r="25" spans="1:8" s="10" customFormat="1" ht="15.75">
      <c r="A25" s="8"/>
      <c r="B25" s="21"/>
      <c r="C25" s="22" t="s">
        <v>2</v>
      </c>
      <c r="D25" s="22" t="s">
        <v>3</v>
      </c>
      <c r="E25" s="22" t="s">
        <v>4</v>
      </c>
      <c r="F25" s="22" t="s">
        <v>16</v>
      </c>
      <c r="G25" s="23" t="s">
        <v>47</v>
      </c>
      <c r="H25" s="9"/>
    </row>
    <row r="26" spans="1:8" s="10" customFormat="1" ht="31.5">
      <c r="A26" s="8"/>
      <c r="B26" s="11"/>
      <c r="C26" s="25" t="s">
        <v>17</v>
      </c>
      <c r="D26" s="25" t="s">
        <v>18</v>
      </c>
      <c r="E26" s="25" t="s">
        <v>19</v>
      </c>
      <c r="F26" s="25" t="s">
        <v>19</v>
      </c>
      <c r="G26" s="26" t="s">
        <v>19</v>
      </c>
      <c r="H26" s="9"/>
    </row>
    <row r="27" spans="1:8" s="10" customFormat="1" ht="15.75">
      <c r="A27" s="8"/>
      <c r="B27" s="5"/>
      <c r="C27" s="27" t="s">
        <v>20</v>
      </c>
      <c r="D27" s="28" t="s">
        <v>20</v>
      </c>
      <c r="E27" s="28" t="s">
        <v>20</v>
      </c>
      <c r="F27" s="28" t="s">
        <v>20</v>
      </c>
      <c r="G27" s="29" t="s">
        <v>20</v>
      </c>
      <c r="H27" s="9"/>
    </row>
    <row r="28" spans="1:8" s="10" customFormat="1" ht="15.75">
      <c r="A28" s="8"/>
      <c r="B28" s="44" t="s">
        <v>27</v>
      </c>
      <c r="C28" s="51"/>
      <c r="D28" s="52"/>
      <c r="E28" s="52"/>
      <c r="F28" s="52"/>
      <c r="G28" s="13"/>
      <c r="H28" s="9"/>
    </row>
    <row r="29" spans="1:8" s="10" customFormat="1" ht="15.75">
      <c r="A29" s="8"/>
      <c r="B29" s="33" t="s">
        <v>49</v>
      </c>
      <c r="C29" s="53">
        <f>+'[1]Workings'!E139</f>
        <v>2491</v>
      </c>
      <c r="D29" s="54">
        <f>+C30</f>
        <v>6995</v>
      </c>
      <c r="E29" s="54">
        <f>+D30</f>
        <v>6000</v>
      </c>
      <c r="F29" s="54">
        <f>+E30</f>
        <v>6201</v>
      </c>
      <c r="G29" s="55">
        <f>+F30</f>
        <v>6628</v>
      </c>
      <c r="H29" s="9"/>
    </row>
    <row r="30" spans="1:8" s="10" customFormat="1" ht="15.75">
      <c r="A30" s="8"/>
      <c r="B30" s="33" t="s">
        <v>50</v>
      </c>
      <c r="C30" s="53">
        <f>+'[1]Workings'!F139</f>
        <v>6995</v>
      </c>
      <c r="D30" s="54">
        <f>+'[1]Workings'!G139</f>
        <v>6000</v>
      </c>
      <c r="E30" s="54">
        <f>+'[1]Workings'!H139</f>
        <v>6201</v>
      </c>
      <c r="F30" s="54">
        <f>+'[1]Workings'!I139</f>
        <v>6628</v>
      </c>
      <c r="G30" s="55">
        <f>+'[1]Workings'!J139</f>
        <v>7055</v>
      </c>
      <c r="H30" s="9"/>
    </row>
    <row r="31" spans="1:8" s="10" customFormat="1" ht="15.75">
      <c r="A31" s="8"/>
      <c r="B31" s="40" t="s">
        <v>51</v>
      </c>
      <c r="C31" s="56">
        <f>+C30-C29</f>
        <v>4504</v>
      </c>
      <c r="D31" s="57">
        <f>+D30-D29</f>
        <v>-995</v>
      </c>
      <c r="E31" s="57">
        <f>+E30-E29</f>
        <v>201</v>
      </c>
      <c r="F31" s="57">
        <f>+F30-F29</f>
        <v>427</v>
      </c>
      <c r="G31" s="58">
        <f>+G30-G29</f>
        <v>427</v>
      </c>
      <c r="H31" s="9"/>
    </row>
    <row r="32" spans="1:8" s="10" customFormat="1" ht="15.75">
      <c r="A32" s="8"/>
      <c r="B32" s="9"/>
      <c r="C32" s="9"/>
      <c r="D32" s="9"/>
      <c r="E32" s="9"/>
      <c r="F32" s="9"/>
      <c r="G32" s="9"/>
      <c r="H32" s="9"/>
    </row>
    <row r="33" spans="1:7" s="10" customFormat="1" ht="36" customHeight="1">
      <c r="A33" s="50" t="s">
        <v>8</v>
      </c>
      <c r="B33" s="106" t="s">
        <v>52</v>
      </c>
      <c r="C33" s="106"/>
      <c r="D33" s="106"/>
      <c r="E33" s="106"/>
      <c r="F33" s="106"/>
      <c r="G33" s="106"/>
    </row>
    <row r="34" spans="1:8" s="10" customFormat="1" ht="9" customHeight="1">
      <c r="A34" s="8"/>
      <c r="B34" s="9"/>
      <c r="C34" s="9"/>
      <c r="D34" s="9"/>
      <c r="E34" s="9"/>
      <c r="F34" s="9"/>
      <c r="G34" s="9"/>
      <c r="H34" s="9"/>
    </row>
    <row r="35" spans="1:8" s="10" customFormat="1" ht="28.5" customHeight="1">
      <c r="A35" s="8"/>
      <c r="B35" s="21"/>
      <c r="C35" s="22" t="s">
        <v>2</v>
      </c>
      <c r="D35" s="22" t="s">
        <v>3</v>
      </c>
      <c r="E35" s="22" t="s">
        <v>4</v>
      </c>
      <c r="F35" s="22" t="s">
        <v>16</v>
      </c>
      <c r="G35" s="23" t="s">
        <v>47</v>
      </c>
      <c r="H35" s="9"/>
    </row>
    <row r="36" spans="1:8" s="10" customFormat="1" ht="31.5">
      <c r="A36" s="8"/>
      <c r="B36" s="11"/>
      <c r="C36" s="25" t="s">
        <v>17</v>
      </c>
      <c r="D36" s="25" t="s">
        <v>18</v>
      </c>
      <c r="E36" s="25" t="s">
        <v>19</v>
      </c>
      <c r="F36" s="25" t="s">
        <v>19</v>
      </c>
      <c r="G36" s="26" t="s">
        <v>19</v>
      </c>
      <c r="H36" s="9"/>
    </row>
    <row r="37" spans="1:8" s="10" customFormat="1" ht="15.75">
      <c r="A37" s="8"/>
      <c r="B37" s="5"/>
      <c r="C37" s="27" t="s">
        <v>20</v>
      </c>
      <c r="D37" s="28" t="s">
        <v>20</v>
      </c>
      <c r="E37" s="28" t="s">
        <v>20</v>
      </c>
      <c r="F37" s="28" t="s">
        <v>20</v>
      </c>
      <c r="G37" s="29" t="s">
        <v>20</v>
      </c>
      <c r="H37" s="9"/>
    </row>
    <row r="38" spans="1:8" s="10" customFormat="1" ht="31.5">
      <c r="A38" s="8"/>
      <c r="B38" s="44" t="s">
        <v>28</v>
      </c>
      <c r="C38" s="51"/>
      <c r="D38" s="52"/>
      <c r="E38" s="52"/>
      <c r="F38" s="52"/>
      <c r="G38" s="13"/>
      <c r="H38" s="9"/>
    </row>
    <row r="39" spans="1:8" s="10" customFormat="1" ht="15.75">
      <c r="A39" s="8"/>
      <c r="B39" s="33" t="s">
        <v>22</v>
      </c>
      <c r="C39" s="34">
        <f>+'[1]CFR Details'!E31</f>
        <v>6120.017600000001</v>
      </c>
      <c r="D39" s="35">
        <f>+'[1]CFR Details'!E45</f>
        <v>7635.017600000001</v>
      </c>
      <c r="E39" s="35">
        <f>+'[1]CFR Details'!E59</f>
        <v>9619.017600000001</v>
      </c>
      <c r="F39" s="35">
        <f>+'[1]CFR Details'!E73</f>
        <v>11714.017600000001</v>
      </c>
      <c r="G39" s="36">
        <f>+'[1]CFR Details'!E87</f>
        <v>11936.017600000001</v>
      </c>
      <c r="H39" s="9"/>
    </row>
    <row r="40" spans="1:8" s="10" customFormat="1" ht="15.75">
      <c r="A40" s="8"/>
      <c r="B40" s="33" t="s">
        <v>23</v>
      </c>
      <c r="C40" s="34">
        <f>+'[1]CFR Details'!F31</f>
        <v>4809</v>
      </c>
      <c r="D40" s="35">
        <f>+'[1]CFR Details'!F45</f>
        <v>4819</v>
      </c>
      <c r="E40" s="35">
        <f>+'[1]CFR Details'!F59</f>
        <v>4888</v>
      </c>
      <c r="F40" s="35">
        <f>+'[1]CFR Details'!F73</f>
        <v>4888</v>
      </c>
      <c r="G40" s="36">
        <f>+'[1]CFR Details'!F87</f>
        <v>4888</v>
      </c>
      <c r="H40" s="9"/>
    </row>
    <row r="41" spans="1:8" s="10" customFormat="1" ht="15.75">
      <c r="A41" s="8"/>
      <c r="B41" s="40" t="s">
        <v>24</v>
      </c>
      <c r="C41" s="41">
        <f>SUM(C39:C40)</f>
        <v>10929.017600000001</v>
      </c>
      <c r="D41" s="42">
        <f>SUM(D39:D40)</f>
        <v>12454.017600000001</v>
      </c>
      <c r="E41" s="42">
        <f>SUM(E39:E40)</f>
        <v>14507.017600000001</v>
      </c>
      <c r="F41" s="42">
        <f>SUM(F39:F40)</f>
        <v>16602.0176</v>
      </c>
      <c r="G41" s="43">
        <f>SUM(G39:G40)</f>
        <v>16824.0176</v>
      </c>
      <c r="H41" s="9"/>
    </row>
    <row r="42" spans="1:8" s="10" customFormat="1" ht="15.75">
      <c r="A42" s="8"/>
      <c r="B42" s="9"/>
      <c r="C42" s="9"/>
      <c r="D42" s="9"/>
      <c r="E42" s="9"/>
      <c r="F42" s="9"/>
      <c r="G42" s="9"/>
      <c r="H42" s="9"/>
    </row>
    <row r="43" spans="1:8" s="10" customFormat="1" ht="33.75" customHeight="1">
      <c r="A43" s="50" t="s">
        <v>10</v>
      </c>
      <c r="B43" s="106" t="s">
        <v>53</v>
      </c>
      <c r="C43" s="106"/>
      <c r="D43" s="106"/>
      <c r="E43" s="106"/>
      <c r="F43" s="106"/>
      <c r="G43" s="106"/>
      <c r="H43" s="9"/>
    </row>
    <row r="44" spans="1:8" s="10" customFormat="1" ht="9" customHeight="1">
      <c r="A44" s="8"/>
      <c r="B44" s="9"/>
      <c r="C44" s="9"/>
      <c r="D44" s="9"/>
      <c r="E44" s="9"/>
      <c r="F44" s="9"/>
      <c r="G44" s="9"/>
      <c r="H44" s="9"/>
    </row>
    <row r="45" spans="1:8" s="10" customFormat="1" ht="15.75">
      <c r="A45" s="8"/>
      <c r="B45" s="21"/>
      <c r="C45" s="22" t="s">
        <v>2</v>
      </c>
      <c r="D45" s="22" t="s">
        <v>3</v>
      </c>
      <c r="E45" s="22" t="s">
        <v>4</v>
      </c>
      <c r="F45" s="22" t="s">
        <v>16</v>
      </c>
      <c r="G45" s="23" t="s">
        <v>47</v>
      </c>
      <c r="H45" s="9"/>
    </row>
    <row r="46" spans="1:8" s="10" customFormat="1" ht="31.5">
      <c r="A46" s="8"/>
      <c r="B46" s="11"/>
      <c r="C46" s="25" t="s">
        <v>17</v>
      </c>
      <c r="D46" s="25" t="s">
        <v>18</v>
      </c>
      <c r="E46" s="25" t="s">
        <v>19</v>
      </c>
      <c r="F46" s="25" t="s">
        <v>19</v>
      </c>
      <c r="G46" s="26" t="s">
        <v>19</v>
      </c>
      <c r="H46" s="9"/>
    </row>
    <row r="47" spans="1:8" s="10" customFormat="1" ht="15.75">
      <c r="A47" s="8"/>
      <c r="B47" s="5"/>
      <c r="C47" s="27" t="s">
        <v>20</v>
      </c>
      <c r="D47" s="28" t="s">
        <v>20</v>
      </c>
      <c r="E47" s="28" t="s">
        <v>20</v>
      </c>
      <c r="F47" s="28" t="s">
        <v>20</v>
      </c>
      <c r="G47" s="29" t="s">
        <v>20</v>
      </c>
      <c r="H47" s="9"/>
    </row>
    <row r="48" spans="1:8" s="10" customFormat="1" ht="31.5">
      <c r="A48" s="8"/>
      <c r="B48" s="44" t="s">
        <v>29</v>
      </c>
      <c r="C48" s="51"/>
      <c r="D48" s="52"/>
      <c r="E48" s="52"/>
      <c r="F48" s="52"/>
      <c r="G48" s="13"/>
      <c r="H48" s="9"/>
    </row>
    <row r="49" spans="1:8" s="10" customFormat="1" ht="15.75">
      <c r="A49" s="8"/>
      <c r="B49" s="33" t="s">
        <v>22</v>
      </c>
      <c r="C49" s="34">
        <f>+'[1]Workings'!D127</f>
        <v>1515</v>
      </c>
      <c r="D49" s="35">
        <f>+'[1]Workings'!E127</f>
        <v>1984</v>
      </c>
      <c r="E49" s="35">
        <f>+'[1]Workings'!F127</f>
        <v>2095</v>
      </c>
      <c r="F49" s="35">
        <f>+'[1]Workings'!G127</f>
        <v>222</v>
      </c>
      <c r="G49" s="36">
        <f>+'[1]Workings'!H127</f>
        <v>217</v>
      </c>
      <c r="H49" s="9"/>
    </row>
    <row r="50" spans="1:8" s="10" customFormat="1" ht="15.75">
      <c r="A50" s="8"/>
      <c r="B50" s="33" t="s">
        <v>23</v>
      </c>
      <c r="C50" s="34">
        <f>+'[1]Workings'!D128</f>
        <v>10</v>
      </c>
      <c r="D50" s="35">
        <f>+'[1]Workings'!E128</f>
        <v>69</v>
      </c>
      <c r="E50" s="35">
        <f>+'[1]Workings'!F128</f>
        <v>0</v>
      </c>
      <c r="F50" s="35">
        <f>+'[1]Workings'!G128</f>
        <v>0</v>
      </c>
      <c r="G50" s="36">
        <f>+'[1]Workings'!H128</f>
        <v>0</v>
      </c>
      <c r="H50" s="9"/>
    </row>
    <row r="51" spans="1:8" s="10" customFormat="1" ht="15.75">
      <c r="A51" s="8"/>
      <c r="B51" s="40" t="s">
        <v>24</v>
      </c>
      <c r="C51" s="41">
        <f>+C49+C50</f>
        <v>1525</v>
      </c>
      <c r="D51" s="42">
        <f>+D49+D50</f>
        <v>2053</v>
      </c>
      <c r="E51" s="42">
        <f>+E49+E50</f>
        <v>2095</v>
      </c>
      <c r="F51" s="42">
        <f>+F49+F50</f>
        <v>222</v>
      </c>
      <c r="G51" s="43">
        <f>+G49+G50</f>
        <v>217</v>
      </c>
      <c r="H51" s="9"/>
    </row>
    <row r="52" spans="1:8" s="10" customFormat="1" ht="9" customHeight="1">
      <c r="A52" s="8"/>
      <c r="H52" s="9"/>
    </row>
    <row r="53" spans="1:7" s="3" customFormat="1" ht="33" customHeight="1">
      <c r="A53" s="50" t="s">
        <v>30</v>
      </c>
      <c r="B53" s="106" t="s">
        <v>54</v>
      </c>
      <c r="C53" s="106"/>
      <c r="D53" s="106"/>
      <c r="E53" s="106"/>
      <c r="F53" s="106"/>
      <c r="G53" s="106"/>
    </row>
    <row r="54" spans="1:8" s="10" customFormat="1" ht="9" customHeight="1">
      <c r="A54" s="8"/>
      <c r="H54" s="9"/>
    </row>
    <row r="55" spans="1:8" s="10" customFormat="1" ht="15.75">
      <c r="A55" s="8"/>
      <c r="B55" s="21"/>
      <c r="C55" s="22" t="s">
        <v>2</v>
      </c>
      <c r="D55" s="22" t="s">
        <v>3</v>
      </c>
      <c r="E55" s="22" t="s">
        <v>4</v>
      </c>
      <c r="F55" s="22" t="s">
        <v>16</v>
      </c>
      <c r="G55" s="23" t="s">
        <v>47</v>
      </c>
      <c r="H55" s="9"/>
    </row>
    <row r="56" spans="1:8" s="10" customFormat="1" ht="31.5">
      <c r="A56" s="8"/>
      <c r="B56" s="11"/>
      <c r="C56" s="25" t="s">
        <v>17</v>
      </c>
      <c r="D56" s="25" t="s">
        <v>18</v>
      </c>
      <c r="E56" s="25" t="s">
        <v>19</v>
      </c>
      <c r="F56" s="25" t="s">
        <v>19</v>
      </c>
      <c r="G56" s="26" t="s">
        <v>19</v>
      </c>
      <c r="H56" s="9"/>
    </row>
    <row r="57" spans="1:8" s="10" customFormat="1" ht="63">
      <c r="A57" s="8"/>
      <c r="B57" s="44" t="s">
        <v>55</v>
      </c>
      <c r="C57" s="22" t="s">
        <v>9</v>
      </c>
      <c r="D57" s="22" t="s">
        <v>9</v>
      </c>
      <c r="E57" s="22" t="s">
        <v>9</v>
      </c>
      <c r="F57" s="22" t="s">
        <v>9</v>
      </c>
      <c r="G57" s="23" t="s">
        <v>9</v>
      </c>
      <c r="H57" s="9"/>
    </row>
    <row r="58" spans="1:8" s="10" customFormat="1" ht="9" customHeight="1">
      <c r="A58" s="8"/>
      <c r="B58" s="5"/>
      <c r="C58" s="51"/>
      <c r="D58" s="59"/>
      <c r="E58" s="59"/>
      <c r="F58" s="59"/>
      <c r="G58" s="13"/>
      <c r="H58" s="9"/>
    </row>
    <row r="59" spans="1:8" s="10" customFormat="1" ht="30.75">
      <c r="A59" s="8"/>
      <c r="B59" s="108" t="s">
        <v>31</v>
      </c>
      <c r="C59" s="60" t="s">
        <v>7</v>
      </c>
      <c r="D59" s="61">
        <f>'[1]Workings'!E84</f>
        <v>-0.42354700299050846</v>
      </c>
      <c r="E59" s="61">
        <f>'[1]Workings'!F84</f>
        <v>4.533854505265896</v>
      </c>
      <c r="F59" s="61">
        <f>'[1]Workings'!G84</f>
        <v>0.8448159459893907</v>
      </c>
      <c r="G59" s="62" t="s">
        <v>7</v>
      </c>
      <c r="H59" s="9"/>
    </row>
    <row r="60" spans="1:8" s="10" customFormat="1" ht="9" customHeight="1">
      <c r="A60" s="8"/>
      <c r="B60" s="5"/>
      <c r="C60" s="4"/>
      <c r="D60" s="9"/>
      <c r="E60" s="9"/>
      <c r="F60" s="9"/>
      <c r="G60" s="15"/>
      <c r="H60" s="9"/>
    </row>
    <row r="61" spans="1:8" s="10" customFormat="1" ht="30.75">
      <c r="A61" s="8"/>
      <c r="B61" s="108" t="s">
        <v>32</v>
      </c>
      <c r="C61" s="60" t="s">
        <v>7</v>
      </c>
      <c r="D61" s="61">
        <f>'[1]Workings'!E110</f>
        <v>-0.0008730574471800058</v>
      </c>
      <c r="E61" s="61">
        <f>'[1]Workings'!F110</f>
        <v>-0.0008742022904100211</v>
      </c>
      <c r="F61" s="61">
        <f>'[1]Workings'!G110</f>
        <v>-0.0008748906386701669</v>
      </c>
      <c r="G61" s="62" t="s">
        <v>7</v>
      </c>
      <c r="H61" s="9"/>
    </row>
    <row r="62" spans="1:8" s="10" customFormat="1" ht="9" customHeight="1">
      <c r="A62" s="8"/>
      <c r="B62" s="63"/>
      <c r="C62" s="64"/>
      <c r="D62" s="65"/>
      <c r="E62" s="65"/>
      <c r="F62" s="65"/>
      <c r="G62" s="66"/>
      <c r="H62" s="9"/>
    </row>
    <row r="63" spans="1:8" s="10" customFormat="1" ht="15.75">
      <c r="A63" s="8"/>
      <c r="B63" s="9"/>
      <c r="C63" s="9"/>
      <c r="D63" s="9"/>
      <c r="E63" s="9"/>
      <c r="F63" s="9"/>
      <c r="G63" s="9"/>
      <c r="H63" s="9"/>
    </row>
    <row r="64" spans="1:8" s="10" customFormat="1" ht="15.75">
      <c r="A64" s="8"/>
      <c r="B64" s="20" t="s">
        <v>33</v>
      </c>
      <c r="H64" s="9"/>
    </row>
    <row r="65" spans="1:8" s="10" customFormat="1" ht="6" customHeight="1">
      <c r="A65" s="8"/>
      <c r="B65" s="20"/>
      <c r="C65" s="67"/>
      <c r="D65" s="67"/>
      <c r="E65" s="67"/>
      <c r="F65" s="67"/>
      <c r="G65" s="67"/>
      <c r="H65" s="9"/>
    </row>
    <row r="66" spans="1:8" s="10" customFormat="1" ht="15.75">
      <c r="A66" s="8"/>
      <c r="B66" s="21"/>
      <c r="C66" s="22" t="s">
        <v>2</v>
      </c>
      <c r="D66" s="22" t="s">
        <v>3</v>
      </c>
      <c r="E66" s="22" t="s">
        <v>4</v>
      </c>
      <c r="F66" s="22" t="s">
        <v>16</v>
      </c>
      <c r="G66" s="23" t="s">
        <v>47</v>
      </c>
      <c r="H66" s="9"/>
    </row>
    <row r="67" spans="1:8" s="10" customFormat="1" ht="28.5" customHeight="1">
      <c r="A67" s="8"/>
      <c r="B67" s="11"/>
      <c r="C67" s="25" t="s">
        <v>17</v>
      </c>
      <c r="D67" s="25" t="s">
        <v>18</v>
      </c>
      <c r="E67" s="25" t="s">
        <v>19</v>
      </c>
      <c r="F67" s="25" t="s">
        <v>19</v>
      </c>
      <c r="G67" s="26" t="s">
        <v>19</v>
      </c>
      <c r="H67" s="9"/>
    </row>
    <row r="68" spans="1:8" s="10" customFormat="1" ht="28.5" customHeight="1">
      <c r="A68" s="8"/>
      <c r="B68" s="5"/>
      <c r="C68" s="28" t="s">
        <v>20</v>
      </c>
      <c r="D68" s="28" t="s">
        <v>20</v>
      </c>
      <c r="E68" s="28" t="s">
        <v>20</v>
      </c>
      <c r="F68" s="28" t="s">
        <v>20</v>
      </c>
      <c r="G68" s="29" t="s">
        <v>20</v>
      </c>
      <c r="H68" s="9"/>
    </row>
    <row r="69" spans="1:8" s="10" customFormat="1" ht="31.5">
      <c r="A69" s="8"/>
      <c r="B69" s="44" t="s">
        <v>56</v>
      </c>
      <c r="C69" s="68"/>
      <c r="D69" s="69"/>
      <c r="E69" s="69"/>
      <c r="F69" s="69"/>
      <c r="G69" s="70"/>
      <c r="H69" s="9"/>
    </row>
    <row r="70" spans="1:8" s="10" customFormat="1" ht="15.75">
      <c r="A70" s="8"/>
      <c r="B70" s="33" t="s">
        <v>34</v>
      </c>
      <c r="C70" s="71" t="s">
        <v>7</v>
      </c>
      <c r="D70" s="35">
        <f>D78+5000</f>
        <v>22000</v>
      </c>
      <c r="E70" s="35">
        <f>E78+5000</f>
        <v>25000</v>
      </c>
      <c r="F70" s="35">
        <f>F78+5000</f>
        <v>27000</v>
      </c>
      <c r="G70" s="36">
        <f>G78+5000</f>
        <v>27000</v>
      </c>
      <c r="H70" s="9"/>
    </row>
    <row r="71" spans="1:15" s="10" customFormat="1" ht="15.75">
      <c r="A71" s="8"/>
      <c r="B71" s="33" t="s">
        <v>35</v>
      </c>
      <c r="C71" s="71" t="s">
        <v>7</v>
      </c>
      <c r="D71" s="35">
        <v>0</v>
      </c>
      <c r="E71" s="35">
        <v>0</v>
      </c>
      <c r="F71" s="35">
        <v>0</v>
      </c>
      <c r="G71" s="36">
        <v>0</v>
      </c>
      <c r="H71" s="9"/>
      <c r="K71" s="1"/>
      <c r="L71" s="1"/>
      <c r="M71" s="1"/>
      <c r="N71" s="1"/>
      <c r="O71" s="1"/>
    </row>
    <row r="72" spans="1:15" s="10" customFormat="1" ht="15.75">
      <c r="A72" s="8"/>
      <c r="B72" s="40" t="s">
        <v>24</v>
      </c>
      <c r="C72" s="41">
        <f>SUM(C69:C71)</f>
        <v>0</v>
      </c>
      <c r="D72" s="42">
        <f>SUM(D69:D71)</f>
        <v>22000</v>
      </c>
      <c r="E72" s="42">
        <f>SUM(E69:E71)</f>
        <v>25000</v>
      </c>
      <c r="F72" s="42">
        <f>SUM(F69:F71)</f>
        <v>27000</v>
      </c>
      <c r="G72" s="43">
        <f>SUM(G69:G71)</f>
        <v>27000</v>
      </c>
      <c r="H72" s="9"/>
      <c r="K72" s="1"/>
      <c r="L72" s="1"/>
      <c r="M72" s="1"/>
      <c r="N72" s="1"/>
      <c r="O72" s="1"/>
    </row>
    <row r="73" spans="1:15" s="10" customFormat="1" ht="15.75">
      <c r="A73" s="8"/>
      <c r="B73" s="9"/>
      <c r="C73" s="9"/>
      <c r="D73" s="72"/>
      <c r="E73" s="72"/>
      <c r="F73" s="72"/>
      <c r="G73" s="72"/>
      <c r="H73" s="9"/>
      <c r="K73" s="1"/>
      <c r="L73" s="1"/>
      <c r="M73" s="1"/>
      <c r="N73" s="1"/>
      <c r="O73" s="1"/>
    </row>
    <row r="74" spans="1:15" s="10" customFormat="1" ht="15.75">
      <c r="A74" s="8"/>
      <c r="B74" s="21"/>
      <c r="C74" s="22" t="s">
        <v>2</v>
      </c>
      <c r="D74" s="22" t="s">
        <v>3</v>
      </c>
      <c r="E74" s="22" t="s">
        <v>4</v>
      </c>
      <c r="F74" s="22" t="s">
        <v>16</v>
      </c>
      <c r="G74" s="23" t="s">
        <v>47</v>
      </c>
      <c r="H74" s="9"/>
      <c r="J74" s="1"/>
      <c r="K74" s="1"/>
      <c r="L74" s="1"/>
      <c r="M74" s="1"/>
      <c r="N74" s="1"/>
      <c r="O74" s="1"/>
    </row>
    <row r="75" spans="1:15" s="10" customFormat="1" ht="31.5">
      <c r="A75" s="8"/>
      <c r="B75" s="11"/>
      <c r="C75" s="25" t="s">
        <v>17</v>
      </c>
      <c r="D75" s="25" t="s">
        <v>18</v>
      </c>
      <c r="E75" s="25" t="s">
        <v>19</v>
      </c>
      <c r="F75" s="25" t="s">
        <v>19</v>
      </c>
      <c r="G75" s="26" t="s">
        <v>19</v>
      </c>
      <c r="H75" s="9"/>
      <c r="J75" s="1"/>
      <c r="K75" s="1"/>
      <c r="L75" s="1"/>
      <c r="M75" s="1"/>
      <c r="N75" s="1"/>
      <c r="O75" s="1"/>
    </row>
    <row r="76" spans="1:15" s="10" customFormat="1" ht="15.75">
      <c r="A76" s="8"/>
      <c r="B76" s="5"/>
      <c r="C76" s="28" t="s">
        <v>20</v>
      </c>
      <c r="D76" s="28" t="s">
        <v>20</v>
      </c>
      <c r="E76" s="28" t="s">
        <v>20</v>
      </c>
      <c r="F76" s="28" t="s">
        <v>20</v>
      </c>
      <c r="G76" s="29" t="s">
        <v>20</v>
      </c>
      <c r="H76" s="9"/>
      <c r="J76" s="1"/>
      <c r="K76" s="1"/>
      <c r="L76" s="1"/>
      <c r="M76" s="1"/>
      <c r="N76" s="1"/>
      <c r="O76" s="1"/>
    </row>
    <row r="77" spans="1:8" s="10" customFormat="1" ht="31.5">
      <c r="A77" s="8"/>
      <c r="B77" s="44" t="s">
        <v>57</v>
      </c>
      <c r="C77" s="68"/>
      <c r="D77" s="69"/>
      <c r="E77" s="69"/>
      <c r="F77" s="69"/>
      <c r="G77" s="70"/>
      <c r="H77" s="9"/>
    </row>
    <row r="78" spans="1:8" s="10" customFormat="1" ht="15.75">
      <c r="A78" s="8"/>
      <c r="B78" s="33" t="s">
        <v>34</v>
      </c>
      <c r="C78" s="71" t="s">
        <v>7</v>
      </c>
      <c r="D78" s="35">
        <f>ROUND(+D41+5000,-3)</f>
        <v>17000</v>
      </c>
      <c r="E78" s="35">
        <f>ROUND(+E41+5000,-3)</f>
        <v>20000</v>
      </c>
      <c r="F78" s="35">
        <f>ROUND(+F41+5000,-3)</f>
        <v>22000</v>
      </c>
      <c r="G78" s="36">
        <f>ROUND(+G41+5000,-3)</f>
        <v>22000</v>
      </c>
      <c r="H78" s="9"/>
    </row>
    <row r="79" spans="1:8" s="10" customFormat="1" ht="15.75">
      <c r="A79" s="8"/>
      <c r="B79" s="33" t="s">
        <v>35</v>
      </c>
      <c r="C79" s="71" t="s">
        <v>7</v>
      </c>
      <c r="D79" s="35">
        <v>0</v>
      </c>
      <c r="E79" s="35">
        <v>0</v>
      </c>
      <c r="F79" s="35">
        <v>0</v>
      </c>
      <c r="G79" s="36">
        <v>0</v>
      </c>
      <c r="H79" s="9"/>
    </row>
    <row r="80" spans="1:8" s="10" customFormat="1" ht="15.75">
      <c r="A80" s="8"/>
      <c r="B80" s="40" t="s">
        <v>24</v>
      </c>
      <c r="C80" s="41">
        <f>SUM(C77:C79)</f>
        <v>0</v>
      </c>
      <c r="D80" s="42">
        <f>SUM(D77:D79)</f>
        <v>17000</v>
      </c>
      <c r="E80" s="42">
        <f>SUM(E77:E79)</f>
        <v>20000</v>
      </c>
      <c r="F80" s="42">
        <f>SUM(F77:F79)</f>
        <v>22000</v>
      </c>
      <c r="G80" s="43">
        <f>SUM(G77:G79)</f>
        <v>22000</v>
      </c>
      <c r="H80" s="9"/>
    </row>
    <row r="81" spans="1:8" s="10" customFormat="1" ht="6" customHeight="1">
      <c r="A81" s="8"/>
      <c r="B81" s="9"/>
      <c r="C81" s="9"/>
      <c r="D81" s="9"/>
      <c r="E81" s="9"/>
      <c r="F81" s="9"/>
      <c r="G81" s="9"/>
      <c r="H81" s="9"/>
    </row>
    <row r="82" spans="1:8" s="10" customFormat="1" ht="51" customHeight="1">
      <c r="A82" s="8"/>
      <c r="B82" s="106" t="s">
        <v>59</v>
      </c>
      <c r="C82" s="106"/>
      <c r="D82" s="106"/>
      <c r="E82" s="106"/>
      <c r="F82" s="106"/>
      <c r="G82" s="106"/>
      <c r="H82" s="9"/>
    </row>
    <row r="83" spans="1:8" s="10" customFormat="1" ht="15.75">
      <c r="A83" s="2"/>
      <c r="B83" s="9" t="s">
        <v>11</v>
      </c>
      <c r="C83" s="9"/>
      <c r="D83" s="9"/>
      <c r="E83" s="9"/>
      <c r="F83" s="9"/>
      <c r="G83" s="9"/>
      <c r="H83" s="9"/>
    </row>
    <row r="84" spans="1:8" s="10" customFormat="1" ht="6" customHeight="1">
      <c r="A84" s="8"/>
      <c r="B84" s="9"/>
      <c r="C84" s="9"/>
      <c r="D84" s="9"/>
      <c r="E84" s="9"/>
      <c r="F84" s="9"/>
      <c r="G84" s="9"/>
      <c r="H84" s="9"/>
    </row>
    <row r="85" spans="1:8" s="10" customFormat="1" ht="15.75">
      <c r="A85" s="8"/>
      <c r="B85" s="21"/>
      <c r="C85" s="22" t="s">
        <v>2</v>
      </c>
      <c r="D85" s="22" t="s">
        <v>3</v>
      </c>
      <c r="E85" s="22" t="s">
        <v>4</v>
      </c>
      <c r="F85" s="22" t="s">
        <v>16</v>
      </c>
      <c r="G85" s="23" t="s">
        <v>47</v>
      </c>
      <c r="H85" s="9"/>
    </row>
    <row r="86" spans="1:8" s="10" customFormat="1" ht="31.5">
      <c r="A86" s="8"/>
      <c r="B86" s="11"/>
      <c r="C86" s="25" t="s">
        <v>17</v>
      </c>
      <c r="D86" s="25" t="s">
        <v>18</v>
      </c>
      <c r="E86" s="25" t="s">
        <v>19</v>
      </c>
      <c r="F86" s="25" t="s">
        <v>19</v>
      </c>
      <c r="G86" s="26" t="s">
        <v>19</v>
      </c>
      <c r="H86" s="9"/>
    </row>
    <row r="87" spans="1:8" s="10" customFormat="1" ht="6" customHeight="1">
      <c r="A87" s="8"/>
      <c r="B87" s="11"/>
      <c r="C87" s="51"/>
      <c r="D87" s="59"/>
      <c r="E87" s="59"/>
      <c r="F87" s="59"/>
      <c r="G87" s="13"/>
      <c r="H87" s="9"/>
    </row>
    <row r="88" spans="1:8" s="10" customFormat="1" ht="30" customHeight="1">
      <c r="A88" s="8"/>
      <c r="B88" s="44" t="s">
        <v>36</v>
      </c>
      <c r="C88" s="4"/>
      <c r="D88" s="9"/>
      <c r="E88" s="9"/>
      <c r="F88" s="9"/>
      <c r="G88" s="15"/>
      <c r="H88" s="9"/>
    </row>
    <row r="89" spans="1:8" s="10" customFormat="1" ht="30.75">
      <c r="A89" s="8"/>
      <c r="B89" s="108" t="s">
        <v>37</v>
      </c>
      <c r="C89" s="80" t="s">
        <v>7</v>
      </c>
      <c r="D89" s="88">
        <v>1</v>
      </c>
      <c r="E89" s="88">
        <v>1</v>
      </c>
      <c r="F89" s="88">
        <v>1</v>
      </c>
      <c r="G89" s="81">
        <v>1</v>
      </c>
      <c r="H89" s="9"/>
    </row>
    <row r="90" spans="1:8" s="10" customFormat="1" ht="5.25" customHeight="1">
      <c r="A90" s="8"/>
      <c r="B90" s="33"/>
      <c r="C90" s="6"/>
      <c r="D90" s="73"/>
      <c r="E90" s="9"/>
      <c r="F90" s="9"/>
      <c r="G90" s="15"/>
      <c r="H90" s="9"/>
    </row>
    <row r="91" spans="1:8" s="10" customFormat="1" ht="31.5">
      <c r="A91" s="8"/>
      <c r="B91" s="44" t="s">
        <v>38</v>
      </c>
      <c r="C91" s="4"/>
      <c r="D91" s="9"/>
      <c r="E91" s="9"/>
      <c r="F91" s="9"/>
      <c r="G91" s="15"/>
      <c r="H91" s="9"/>
    </row>
    <row r="92" spans="1:8" s="10" customFormat="1" ht="30.75">
      <c r="A92" s="8"/>
      <c r="B92" s="108" t="s">
        <v>39</v>
      </c>
      <c r="C92" s="80" t="s">
        <v>7</v>
      </c>
      <c r="D92" s="88">
        <v>1</v>
      </c>
      <c r="E92" s="88">
        <v>1</v>
      </c>
      <c r="F92" s="88">
        <v>1</v>
      </c>
      <c r="G92" s="81">
        <v>1</v>
      </c>
      <c r="H92" s="9"/>
    </row>
    <row r="93" spans="1:8" s="10" customFormat="1" ht="6" customHeight="1">
      <c r="A93" s="8"/>
      <c r="B93" s="33"/>
      <c r="C93" s="6"/>
      <c r="D93" s="73"/>
      <c r="E93" s="9"/>
      <c r="F93" s="9"/>
      <c r="G93" s="15"/>
      <c r="H93" s="9"/>
    </row>
    <row r="94" spans="1:9" s="10" customFormat="1" ht="48.75" customHeight="1">
      <c r="A94" s="8"/>
      <c r="B94" s="74" t="s">
        <v>40</v>
      </c>
      <c r="C94" s="75" t="str">
        <f>C78</f>
        <v>n/a</v>
      </c>
      <c r="D94" s="76">
        <f>D78</f>
        <v>17000</v>
      </c>
      <c r="E94" s="76">
        <f>E78</f>
        <v>20000</v>
      </c>
      <c r="F94" s="76">
        <f>F78</f>
        <v>22000</v>
      </c>
      <c r="G94" s="77">
        <f>G78</f>
        <v>22000</v>
      </c>
      <c r="H94" s="9"/>
      <c r="I94" s="89"/>
    </row>
    <row r="95" spans="1:8" s="10" customFormat="1" ht="6" customHeight="1">
      <c r="A95" s="8"/>
      <c r="B95" s="40"/>
      <c r="C95" s="7"/>
      <c r="D95" s="78"/>
      <c r="E95" s="79"/>
      <c r="F95" s="79"/>
      <c r="G95" s="14"/>
      <c r="H95" s="9"/>
    </row>
    <row r="96" spans="1:8" s="10" customFormat="1" ht="4.5" customHeight="1">
      <c r="A96" s="8"/>
      <c r="B96" s="9"/>
      <c r="C96" s="9"/>
      <c r="D96" s="9"/>
      <c r="E96" s="9"/>
      <c r="F96" s="9"/>
      <c r="G96" s="9"/>
      <c r="H96" s="9"/>
    </row>
    <row r="97" spans="1:7" s="10" customFormat="1" ht="15.75">
      <c r="A97" s="8"/>
      <c r="B97" s="104" t="s">
        <v>41</v>
      </c>
      <c r="C97" s="105"/>
      <c r="D97" s="98" t="s">
        <v>12</v>
      </c>
      <c r="E97" s="99"/>
      <c r="F97" s="98" t="s">
        <v>13</v>
      </c>
      <c r="G97" s="99"/>
    </row>
    <row r="98" spans="1:7" s="10" customFormat="1" ht="15.75">
      <c r="A98" s="8"/>
      <c r="B98" s="100"/>
      <c r="C98" s="101"/>
      <c r="D98" s="51"/>
      <c r="E98" s="13"/>
      <c r="F98" s="51"/>
      <c r="G98" s="13"/>
    </row>
    <row r="99" spans="1:7" s="10" customFormat="1" ht="15.75">
      <c r="A99" s="8"/>
      <c r="B99" s="4" t="s">
        <v>42</v>
      </c>
      <c r="C99" s="15"/>
      <c r="D99" s="102">
        <v>1</v>
      </c>
      <c r="E99" s="103"/>
      <c r="F99" s="102">
        <v>0</v>
      </c>
      <c r="G99" s="103"/>
    </row>
    <row r="100" spans="1:7" s="10" customFormat="1" ht="15.75">
      <c r="A100" s="8"/>
      <c r="B100" s="4" t="s">
        <v>43</v>
      </c>
      <c r="C100" s="15"/>
      <c r="D100" s="102">
        <v>1</v>
      </c>
      <c r="E100" s="103"/>
      <c r="F100" s="102">
        <v>0</v>
      </c>
      <c r="G100" s="103"/>
    </row>
    <row r="101" spans="1:7" s="10" customFormat="1" ht="15.75">
      <c r="A101" s="8"/>
      <c r="B101" s="4" t="s">
        <v>44</v>
      </c>
      <c r="C101" s="15"/>
      <c r="D101" s="102">
        <v>1</v>
      </c>
      <c r="E101" s="103"/>
      <c r="F101" s="102">
        <v>0</v>
      </c>
      <c r="G101" s="103"/>
    </row>
    <row r="102" spans="1:7" s="10" customFormat="1" ht="15.75">
      <c r="A102" s="8"/>
      <c r="B102" s="4" t="s">
        <v>45</v>
      </c>
      <c r="C102" s="15"/>
      <c r="D102" s="102">
        <v>1</v>
      </c>
      <c r="E102" s="103"/>
      <c r="F102" s="102">
        <v>0</v>
      </c>
      <c r="G102" s="103"/>
    </row>
    <row r="103" spans="1:7" s="10" customFormat="1" ht="15.75">
      <c r="A103" s="8"/>
      <c r="B103" s="4" t="s">
        <v>14</v>
      </c>
      <c r="C103" s="15"/>
      <c r="D103" s="102">
        <v>1</v>
      </c>
      <c r="E103" s="103"/>
      <c r="F103" s="102">
        <v>0</v>
      </c>
      <c r="G103" s="103"/>
    </row>
    <row r="104" spans="2:7" ht="4.5" customHeight="1">
      <c r="B104" s="90"/>
      <c r="C104" s="91"/>
      <c r="D104" s="92"/>
      <c r="E104" s="91"/>
      <c r="F104" s="92"/>
      <c r="G104" s="91"/>
    </row>
    <row r="105" ht="12.75">
      <c r="B105" s="93"/>
    </row>
    <row r="106" spans="2:6" ht="15.75">
      <c r="B106" s="8" t="s">
        <v>58</v>
      </c>
      <c r="C106" s="82"/>
      <c r="D106" s="82"/>
      <c r="E106" s="82"/>
      <c r="F106" s="82"/>
    </row>
  </sheetData>
  <mergeCells count="21">
    <mergeCell ref="B53:G53"/>
    <mergeCell ref="B82:G82"/>
    <mergeCell ref="B5:G5"/>
    <mergeCell ref="B15:G15"/>
    <mergeCell ref="B33:G33"/>
    <mergeCell ref="B43:G43"/>
    <mergeCell ref="B23:G23"/>
    <mergeCell ref="F103:G103"/>
    <mergeCell ref="F102:G102"/>
    <mergeCell ref="F101:G101"/>
    <mergeCell ref="F100:G100"/>
    <mergeCell ref="D100:E100"/>
    <mergeCell ref="D101:E101"/>
    <mergeCell ref="D102:E102"/>
    <mergeCell ref="D103:E103"/>
    <mergeCell ref="D97:E97"/>
    <mergeCell ref="F97:G97"/>
    <mergeCell ref="B98:C98"/>
    <mergeCell ref="D99:E99"/>
    <mergeCell ref="F99:G99"/>
    <mergeCell ref="B97:C97"/>
  </mergeCells>
  <printOptions/>
  <pageMargins left="0.1968503937007874" right="0.1968503937007874" top="0.6692913385826772" bottom="0.1968503937007874" header="0.31496062992125984" footer="0.2755905511811024"/>
  <pageSetup fitToHeight="0" fitToWidth="1" horizontalDpi="600" verticalDpi="600" orientation="portrait" paperSize="9" r:id="rId1"/>
  <headerFooter alignWithMargins="0">
    <oddHeader>&amp;R&amp;"Arial,Bold"&amp;14Appendix F</oddHeader>
  </headerFooter>
  <rowBreaks count="2" manualBreakCount="2">
    <brk id="32" max="6" man="1"/>
    <brk id="6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Kettering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mdick</dc:creator>
  <cp:keywords/>
  <dc:description/>
  <cp:lastModifiedBy>mdick</cp:lastModifiedBy>
  <cp:lastPrinted>2011-02-18T15:30:45Z</cp:lastPrinted>
  <dcterms:created xsi:type="dcterms:W3CDTF">2009-02-13T15:29:59Z</dcterms:created>
  <dcterms:modified xsi:type="dcterms:W3CDTF">2011-02-18T15:30:46Z</dcterms:modified>
  <cp:category/>
  <cp:version/>
  <cp:contentType/>
  <cp:contentStatus/>
</cp:coreProperties>
</file>