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0230" tabRatio="599" activeTab="0"/>
  </bookViews>
  <sheets>
    <sheet name="Appendix C" sheetId="1" r:id="rId1"/>
  </sheets>
  <externalReferences>
    <externalReference r:id="rId4"/>
  </externalReferences>
  <definedNames>
    <definedName name="anscount" hidden="1">1</definedName>
    <definedName name="ceiling">'[1]F &amp; C - Districts'!#REF!</definedName>
    <definedName name="data">#REF!</definedName>
    <definedName name="_xlnm.Print_Area" localSheetId="0">'Appendix C'!$A$2:$F$148</definedName>
  </definedNames>
  <calcPr fullCalcOnLoad="1"/>
</workbook>
</file>

<file path=xl/sharedStrings.xml><?xml version="1.0" encoding="utf-8"?>
<sst xmlns="http://schemas.openxmlformats.org/spreadsheetml/2006/main" count="181" uniqueCount="102">
  <si>
    <t>Prudential and Treasury Indicators</t>
  </si>
  <si>
    <t>Prudential Indicators</t>
  </si>
  <si>
    <t>a)</t>
  </si>
  <si>
    <t>actual</t>
  </si>
  <si>
    <t>£'000</t>
  </si>
  <si>
    <t>Capital Expenditure</t>
  </si>
  <si>
    <t>Non - HRA</t>
  </si>
  <si>
    <t>HRA</t>
  </si>
  <si>
    <t>TOTAL</t>
  </si>
  <si>
    <t>b)</t>
  </si>
  <si>
    <t>Ratio of financing costs to net revenue stream</t>
  </si>
  <si>
    <t>d)</t>
  </si>
  <si>
    <t>Capital Financing requirement as at 31 March</t>
  </si>
  <si>
    <t>e)</t>
  </si>
  <si>
    <t>f)</t>
  </si>
  <si>
    <t>Authorised Limit for external debt -</t>
  </si>
  <si>
    <t>Operational Boundary for external debt -</t>
  </si>
  <si>
    <t>g)</t>
  </si>
  <si>
    <t>Upper Limit</t>
  </si>
  <si>
    <t>Lower Limit</t>
  </si>
  <si>
    <t>under 12 Months</t>
  </si>
  <si>
    <t>between 12 Months and 24 months</t>
  </si>
  <si>
    <t>between 24 months and 5 years</t>
  </si>
  <si>
    <t>between 5 and 10 years</t>
  </si>
  <si>
    <t>more than 10 years</t>
  </si>
  <si>
    <t>Note: All indicators have been reviewed by our external treasury advisors Sector.</t>
  </si>
  <si>
    <t>Investments</t>
  </si>
  <si>
    <t>Private Sector Housing Improvement</t>
  </si>
  <si>
    <t>Capital Receipts</t>
  </si>
  <si>
    <t>Invest and Repair Programme</t>
  </si>
  <si>
    <t>Community Project Schemes</t>
  </si>
  <si>
    <t>Invest to Save Projects</t>
  </si>
  <si>
    <t>Financed By</t>
  </si>
  <si>
    <t>Capital Grants</t>
  </si>
  <si>
    <t>Revenue Contribution</t>
  </si>
  <si>
    <t>Net financing need for the year</t>
  </si>
  <si>
    <t>Movement in CFR represented by</t>
  </si>
  <si>
    <t>Less MRP and other financing movements</t>
  </si>
  <si>
    <t>Year End Resources</t>
  </si>
  <si>
    <t>Fund balances</t>
  </si>
  <si>
    <t>Reserves</t>
  </si>
  <si>
    <t>Total core funds</t>
  </si>
  <si>
    <t>Working Capital</t>
  </si>
  <si>
    <t>Expected Investments</t>
  </si>
  <si>
    <t>Current treasury portfolio position</t>
  </si>
  <si>
    <t>External Debt</t>
  </si>
  <si>
    <t>Debt at 1 April</t>
  </si>
  <si>
    <t>Expected Change in Debt</t>
  </si>
  <si>
    <t>Other long term liabilities (OLTL)</t>
  </si>
  <si>
    <t>Actual debt at 31 March</t>
  </si>
  <si>
    <t>The Capital Financing Requirement</t>
  </si>
  <si>
    <t>Under / (over) borrowing</t>
  </si>
  <si>
    <t>Total Investments at 31 March</t>
  </si>
  <si>
    <t>Investment change</t>
  </si>
  <si>
    <t>Net Debt</t>
  </si>
  <si>
    <t>HRA Debt Limit</t>
  </si>
  <si>
    <t>Upper limit for fixed interest rate exposure based on net debt</t>
  </si>
  <si>
    <t>Upper limit for variable rate exposure based on net debt</t>
  </si>
  <si>
    <t>Interest rate exposures</t>
  </si>
  <si>
    <t>Maturity structure of fixed rate borrowing</t>
  </si>
  <si>
    <t>Principal sums invested for over 364 days</t>
  </si>
  <si>
    <t>E Government Investment Programme</t>
  </si>
  <si>
    <t>c)</t>
  </si>
  <si>
    <t>h)</t>
  </si>
  <si>
    <t>i)</t>
  </si>
  <si>
    <t>j)</t>
  </si>
  <si>
    <t>k)</t>
  </si>
  <si>
    <t>This is the limit beyond which external debt is not normally expected to exceed.  In most cases, this would be a similar figure to the CFR, but may be lower or higher depending on the levels of actual debt.</t>
  </si>
  <si>
    <t xml:space="preserve">A further key prudential indicator represents a control on the maximum level of debt.  This represents a limit beyond which external debt is prohibited.  It reflects the level of external debt which, while not desired, could be afforded in the short term, but is not sustainable in the longer term.  </t>
  </si>
  <si>
    <t>HRA Debt Limit. Separately, the Council is also limited to a maximum HRA CFR through the HRA self-financing regime.  This is in accordance with the settlement and is prescribed as part of the self financing determination.</t>
  </si>
  <si>
    <t xml:space="preserve">  Movement in CFR</t>
  </si>
  <si>
    <t>Expected Change in OLTL</t>
  </si>
  <si>
    <t>Capital receipts</t>
  </si>
  <si>
    <t>Principal</t>
  </si>
  <si>
    <t>Rate/ Return</t>
  </si>
  <si>
    <t>Total Investments</t>
  </si>
  <si>
    <t>Total Debt</t>
  </si>
  <si>
    <t xml:space="preserve">Rate of Return </t>
  </si>
  <si>
    <t>Council Portfolio</t>
  </si>
  <si>
    <t>Benchmark – 3 Month LIBID</t>
  </si>
  <si>
    <t>Current Treasury Position</t>
  </si>
  <si>
    <t>Estimate</t>
  </si>
  <si>
    <t>The Council'sTreasury Indicators are detailed below:</t>
  </si>
  <si>
    <t>Total Capital Programme</t>
  </si>
  <si>
    <t>Leases</t>
  </si>
  <si>
    <t>Total Capital Expenditure</t>
  </si>
  <si>
    <r>
      <t>31</t>
    </r>
    <r>
      <rPr>
        <b/>
        <vertAlign val="superscript"/>
        <sz val="12"/>
        <rFont val="Arial"/>
        <family val="2"/>
      </rPr>
      <t>st</t>
    </r>
    <r>
      <rPr>
        <b/>
        <sz val="12"/>
        <rFont val="Arial"/>
        <family val="2"/>
      </rPr>
      <t xml:space="preserve"> March 2015</t>
    </r>
  </si>
  <si>
    <t>2014/15</t>
  </si>
  <si>
    <t>£9.630m</t>
  </si>
  <si>
    <t>£69.589m</t>
  </si>
  <si>
    <t>Total</t>
  </si>
  <si>
    <r>
      <t>31</t>
    </r>
    <r>
      <rPr>
        <b/>
        <vertAlign val="superscript"/>
        <sz val="12"/>
        <rFont val="Arial"/>
        <family val="2"/>
      </rPr>
      <t>st</t>
    </r>
    <r>
      <rPr>
        <b/>
        <sz val="12"/>
        <rFont val="Arial"/>
        <family val="2"/>
      </rPr>
      <t xml:space="preserve"> March 2016</t>
    </r>
  </si>
  <si>
    <t>£16.360m</t>
  </si>
  <si>
    <t>£65.490m</t>
  </si>
  <si>
    <t>2015/16</t>
  </si>
  <si>
    <t>The actual capital expenditure that was incurred in 2014/15 and 2015/16 together with the estimate for 2015/16, including the financing of the programme :</t>
  </si>
  <si>
    <t>The actual change in capital financing requirement for the authority for 2014/15 and 2015/16 together with the estimated change in the capital financing requirement for 2015/16:</t>
  </si>
  <si>
    <t>The actual ratio of financing costs to net revenue stream for 2014/15 and 2015/16 with the estimate for 2015/16:</t>
  </si>
  <si>
    <t>The actual capital expenditure that was incurred in 2014/15 and 2015/16 together with the estimate of capital expenditure for 2015/16:</t>
  </si>
  <si>
    <t>The actual capital financing requirement at 31 March for the authority for 2014/15 and 2015/16 together with the estimate for 2015/16:</t>
  </si>
  <si>
    <t>Actual resources at 31 March for both 2014/15 and 2015/16 for the authority together with the estimate for 2015/16:</t>
  </si>
  <si>
    <t>The actual treasury portfolio position at 31 March for both 2014/15 and 2015/16 together with the estimate for 2015/16:</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</si>
</sst>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Red]\(#,##0\);_(* &quot;-&quot;??_);_(@_)"/>
    <numFmt numFmtId="167" formatCode="0.0%"/>
    <numFmt numFmtId="168" formatCode="0.000000"/>
    <numFmt numFmtId="169" formatCode="0.00000"/>
    <numFmt numFmtId="170" formatCode="0.0000"/>
    <numFmt numFmtId="171" formatCode="0.000"/>
    <numFmt numFmtId="172" formatCode="#,##0.0;[Red]\-#,##0.0"/>
    <numFmt numFmtId="173" formatCode="#,##0_ ;\-#,##0\ "/>
    <numFmt numFmtId="174" formatCode="0.0"/>
    <numFmt numFmtId="175" formatCode="_-&quot;£&quot;* #,##0.00_-;\(&quot;£&quot;* #,##0.00_-;_-&quot;£&quot;* &quot;-&quot;??_-;_-@_-\)"/>
    <numFmt numFmtId="176" formatCode="_-&quot;£&quot;* #,##0.00_-;\(&quot;£&quot;* #,##0.00\)_-;_-&quot;£&quot;* &quot;-&quot;??_-;_-@_-\)"/>
    <numFmt numFmtId="177" formatCode="_-&quot;£&quot;* #,##0.00_-;\(&quot;£&quot;* #,##0.00\)_-;_-&quot;£&quot;* &quot;-&quot;??_-;_-@_-"/>
    <numFmt numFmtId="178" formatCode="_-&quot;£&quot;* #,##0.00_-;\(&quot;£&quot;* #,##0.00_-\);_-&quot;£&quot;* &quot;-&quot;??_-;_-@_-"/>
    <numFmt numFmtId="179" formatCode="_-* #,##0_-;\-* #,##0_-;_-* &quot;-&quot;??_-;_-@_-"/>
    <numFmt numFmtId="180" formatCode="#,##0;\(#,##0\)"/>
    <numFmt numFmtId="181" formatCode="#,##0_ ;\(#,##0\)"/>
    <numFmt numFmtId="182" formatCode="&quot;£&quot;#,##0.00"/>
    <numFmt numFmtId="183" formatCode="\ \ General"/>
    <numFmt numFmtId="184" formatCode="\ \ @"/>
    <numFmt numFmtId="185" formatCode="_-&quot;£&quot;* #,##0.0_-;\-&quot;£&quot;* #,##0.0_-;_-&quot;£&quot;* &quot;-&quot;??_-;_-@_-"/>
    <numFmt numFmtId="186" formatCode="_-&quot;£&quot;* #,##0_-;\-&quot;£&quot;* #,##0_-;_-&quot;£&quot;* &quot;-&quot;??_-;_-@_-"/>
    <numFmt numFmtId="187" formatCode="_-* #,##0.0_-;\-* #,##0.0_-;_-* &quot;-&quot;??_-;_-@_-"/>
    <numFmt numFmtId="188" formatCode="#."/>
    <numFmt numFmtId="189" formatCode="&quot;£&quot;#,##0"/>
    <numFmt numFmtId="190" formatCode="#,##0_ ;[Red]\(#,##0\)\ "/>
    <numFmt numFmtId="191" formatCode="0000"/>
    <numFmt numFmtId="192" formatCode="&quot;Yes&quot;;&quot;Yes&quot;;&quot;No&quot;"/>
    <numFmt numFmtId="193" formatCode="&quot;True&quot;;&quot;True&quot;;&quot;False&quot;"/>
    <numFmt numFmtId="194" formatCode="&quot;On&quot;;&quot;On&quot;;&quot;Off&quot;"/>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m/d"/>
    <numFmt numFmtId="204" formatCode="[$€-2]\ #,##0.00_);[Red]\([$€-2]\ #,##0.00\)"/>
    <numFmt numFmtId="205" formatCode="yyyy/yy"/>
    <numFmt numFmtId="206" formatCode="#,##0.0_ ;\-#,##0.0\ "/>
    <numFmt numFmtId="207" formatCode="0.000%"/>
    <numFmt numFmtId="208" formatCode="#,##0.00_ ;\-#,##0.00\ "/>
    <numFmt numFmtId="209" formatCode="#\ ?/8"/>
    <numFmt numFmtId="210" formatCode="0_ ;\-0\ "/>
    <numFmt numFmtId="211" formatCode="#,##0.000_ ;\-#,##0.000\ "/>
    <numFmt numFmtId="212" formatCode="0.0000000"/>
    <numFmt numFmtId="213" formatCode="0.00000000"/>
    <numFmt numFmtId="214" formatCode="#,##0.0000_ ;\-#,##0.0000\ "/>
    <numFmt numFmtId="215" formatCode="#,##0\ ;\-#,##0"/>
    <numFmt numFmtId="216" formatCode="#,##0\ ;\(#,##0\)"/>
    <numFmt numFmtId="217" formatCode="#,##0;[Red]\(#,##0\)"/>
    <numFmt numFmtId="218" formatCode="&quot;£&quot;000"/>
    <numFmt numFmtId="219" formatCode="mmm\-yyyy"/>
    <numFmt numFmtId="220" formatCode="000"/>
    <numFmt numFmtId="221" formatCode="#,##0_ ;\(#,##0\)\ "/>
    <numFmt numFmtId="222" formatCode="_-* #,##0.000_-;\-* #,##0.000_-;_-* &quot;-&quot;??_-;_-@_-"/>
  </numFmts>
  <fonts count="26">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u val="single"/>
      <sz val="14"/>
      <name val="Arial"/>
      <family val="2"/>
    </font>
    <font>
      <b/>
      <vertAlign val="superscript"/>
      <sz val="12"/>
      <name val="Arial"/>
      <family val="2"/>
    </font>
    <font>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thin"/>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medium"/>
      <top style="thin"/>
      <bottom style="medium"/>
    </border>
    <border>
      <left style="medium"/>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7"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63">
    <xf numFmtId="0" fontId="0" fillId="0" borderId="0" xfId="0" applyAlignment="1">
      <alignment/>
    </xf>
    <xf numFmtId="179" fontId="0" fillId="0" borderId="10" xfId="42" applyNumberFormat="1" applyFont="1" applyFill="1" applyBorder="1" applyAlignment="1">
      <alignment/>
    </xf>
    <xf numFmtId="179" fontId="0" fillId="0" borderId="0" xfId="42" applyNumberFormat="1" applyFont="1" applyFill="1" applyBorder="1" applyAlignment="1">
      <alignment/>
    </xf>
    <xf numFmtId="179" fontId="0" fillId="0" borderId="11" xfId="42" applyNumberFormat="1" applyFont="1" applyFill="1" applyBorder="1" applyAlignment="1">
      <alignment/>
    </xf>
    <xf numFmtId="179" fontId="0" fillId="0" borderId="12" xfId="42" applyNumberFormat="1" applyFont="1" applyFill="1" applyBorder="1" applyAlignment="1">
      <alignment/>
    </xf>
    <xf numFmtId="179" fontId="0" fillId="0" borderId="13" xfId="42" applyNumberFormat="1" applyFont="1" applyFill="1" applyBorder="1" applyAlignment="1">
      <alignment/>
    </xf>
    <xf numFmtId="179" fontId="0" fillId="0" borderId="14" xfId="42" applyNumberFormat="1" applyFont="1" applyFill="1" applyBorder="1" applyAlignment="1">
      <alignment/>
    </xf>
    <xf numFmtId="179" fontId="0" fillId="0" borderId="15" xfId="42" applyNumberFormat="1" applyFont="1" applyFill="1" applyBorder="1" applyAlignment="1">
      <alignment/>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1" fillId="0" borderId="0" xfId="0" applyFont="1" applyFill="1" applyBorder="1" applyAlignment="1">
      <alignment vertical="center"/>
    </xf>
    <xf numFmtId="0" fontId="1" fillId="0" borderId="0" xfId="0" applyFont="1" applyFill="1" applyAlignment="1">
      <alignment vertical="top"/>
    </xf>
    <xf numFmtId="0" fontId="0" fillId="0" borderId="0" xfId="0" applyFont="1" applyAlignment="1">
      <alignment/>
    </xf>
    <xf numFmtId="0" fontId="1" fillId="0" borderId="0" xfId="0" applyFont="1" applyFill="1"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0" xfId="0" applyFont="1" applyFill="1" applyBorder="1" applyAlignment="1">
      <alignment/>
    </xf>
    <xf numFmtId="0" fontId="0" fillId="0" borderId="0" xfId="0" applyFont="1" applyBorder="1" applyAlignment="1">
      <alignment/>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6" xfId="0" applyFont="1" applyFill="1" applyBorder="1" applyAlignment="1">
      <alignment/>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184" fontId="0" fillId="0" borderId="16" xfId="0" applyNumberFormat="1" applyFont="1" applyFill="1" applyBorder="1" applyAlignment="1">
      <alignment/>
    </xf>
    <xf numFmtId="184" fontId="0" fillId="0" borderId="17" xfId="0" applyNumberFormat="1" applyFont="1" applyFill="1" applyBorder="1" applyAlignment="1">
      <alignment/>
    </xf>
    <xf numFmtId="0" fontId="1" fillId="0" borderId="16" xfId="0" applyFont="1" applyFill="1" applyBorder="1" applyAlignment="1">
      <alignment wrapText="1"/>
    </xf>
    <xf numFmtId="10" fontId="0" fillId="0" borderId="18" xfId="0" applyNumberFormat="1" applyFont="1" applyFill="1" applyBorder="1" applyAlignment="1">
      <alignment/>
    </xf>
    <xf numFmtId="10" fontId="0" fillId="0" borderId="19" xfId="0" applyNumberFormat="1" applyFont="1" applyFill="1" applyBorder="1" applyAlignment="1">
      <alignment/>
    </xf>
    <xf numFmtId="0" fontId="1" fillId="0" borderId="0" xfId="0" applyFont="1" applyFill="1" applyBorder="1" applyAlignment="1">
      <alignment vertical="top"/>
    </xf>
    <xf numFmtId="0" fontId="0" fillId="0" borderId="20" xfId="0" applyFont="1" applyFill="1" applyBorder="1" applyAlignment="1">
      <alignment/>
    </xf>
    <xf numFmtId="0" fontId="0" fillId="0" borderId="21" xfId="0" applyFont="1" applyFill="1" applyBorder="1" applyAlignment="1">
      <alignment/>
    </xf>
    <xf numFmtId="0" fontId="0" fillId="0" borderId="15"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0" fontId="1" fillId="0" borderId="0" xfId="0" applyFont="1" applyFill="1" applyAlignment="1">
      <alignment/>
    </xf>
    <xf numFmtId="9" fontId="0" fillId="0" borderId="10" xfId="0" applyNumberFormat="1" applyFont="1" applyFill="1" applyBorder="1" applyAlignment="1">
      <alignment horizontal="center"/>
    </xf>
    <xf numFmtId="9" fontId="0" fillId="0" borderId="0" xfId="0" applyNumberFormat="1" applyFont="1" applyFill="1" applyBorder="1" applyAlignment="1">
      <alignment horizontal="center"/>
    </xf>
    <xf numFmtId="9" fontId="0" fillId="0" borderId="11" xfId="0" applyNumberFormat="1" applyFont="1" applyFill="1" applyBorder="1" applyAlignment="1">
      <alignment horizontal="center"/>
    </xf>
    <xf numFmtId="0" fontId="0" fillId="0" borderId="18" xfId="0" applyFill="1" applyBorder="1" applyAlignment="1">
      <alignment/>
    </xf>
    <xf numFmtId="0" fontId="1" fillId="0" borderId="22" xfId="0" applyFont="1" applyFill="1" applyBorder="1" applyAlignment="1">
      <alignment vertical="center" wrapText="1"/>
    </xf>
    <xf numFmtId="184" fontId="0" fillId="0" borderId="0" xfId="0" applyNumberFormat="1" applyFont="1" applyFill="1" applyBorder="1" applyAlignment="1">
      <alignment/>
    </xf>
    <xf numFmtId="184" fontId="1" fillId="0" borderId="16" xfId="0" applyNumberFormat="1" applyFont="1" applyFill="1" applyBorder="1" applyAlignment="1">
      <alignment/>
    </xf>
    <xf numFmtId="184" fontId="0" fillId="0" borderId="23" xfId="0" applyNumberFormat="1" applyFont="1" applyFill="1" applyBorder="1" applyAlignment="1">
      <alignment/>
    </xf>
    <xf numFmtId="184" fontId="1" fillId="0" borderId="17" xfId="0" applyNumberFormat="1" applyFont="1" applyFill="1" applyBorder="1" applyAlignment="1">
      <alignment/>
    </xf>
    <xf numFmtId="0" fontId="0" fillId="0" borderId="17" xfId="0" applyFont="1" applyFill="1" applyBorder="1" applyAlignment="1">
      <alignment/>
    </xf>
    <xf numFmtId="0" fontId="1" fillId="0" borderId="12" xfId="0" applyFont="1" applyFill="1" applyBorder="1" applyAlignment="1">
      <alignment vertical="center"/>
    </xf>
    <xf numFmtId="0" fontId="1" fillId="0" borderId="17" xfId="0" applyFont="1" applyFill="1" applyBorder="1" applyAlignment="1">
      <alignment wrapText="1"/>
    </xf>
    <xf numFmtId="9" fontId="0" fillId="0" borderId="18" xfId="0" applyNumberFormat="1" applyFont="1" applyFill="1" applyBorder="1" applyAlignment="1">
      <alignment horizontal="center"/>
    </xf>
    <xf numFmtId="9" fontId="0" fillId="0" borderId="19" xfId="0" applyNumberFormat="1" applyFont="1" applyFill="1" applyBorder="1" applyAlignment="1">
      <alignment horizontal="center"/>
    </xf>
    <xf numFmtId="9" fontId="0" fillId="0" borderId="24" xfId="0" applyNumberFormat="1" applyFont="1" applyFill="1" applyBorder="1" applyAlignment="1">
      <alignment horizontal="center"/>
    </xf>
    <xf numFmtId="0" fontId="0" fillId="0" borderId="19" xfId="0" applyFill="1" applyBorder="1" applyAlignment="1">
      <alignment/>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23" xfId="0" applyFont="1" applyFill="1" applyBorder="1" applyAlignment="1">
      <alignment vertical="center" wrapText="1"/>
    </xf>
    <xf numFmtId="179" fontId="0" fillId="0" borderId="12" xfId="42" applyNumberFormat="1" applyFont="1" applyFill="1" applyBorder="1" applyAlignment="1">
      <alignment horizontal="center" vertical="center"/>
    </xf>
    <xf numFmtId="179" fontId="0" fillId="0" borderId="13" xfId="42" applyNumberFormat="1" applyFont="1" applyFill="1" applyBorder="1" applyAlignment="1">
      <alignment horizontal="center" vertical="center"/>
    </xf>
    <xf numFmtId="179" fontId="0" fillId="0" borderId="14" xfId="42" applyNumberFormat="1" applyFont="1" applyFill="1" applyBorder="1" applyAlignment="1">
      <alignment horizontal="center" vertical="center"/>
    </xf>
    <xf numFmtId="216" fontId="0" fillId="0" borderId="10" xfId="42" applyNumberFormat="1" applyFont="1" applyFill="1" applyBorder="1" applyAlignment="1">
      <alignment/>
    </xf>
    <xf numFmtId="216" fontId="0" fillId="0" borderId="0" xfId="42" applyNumberFormat="1" applyFont="1" applyFill="1" applyBorder="1" applyAlignment="1">
      <alignment/>
    </xf>
    <xf numFmtId="216" fontId="0" fillId="0" borderId="11" xfId="42" applyNumberFormat="1" applyFont="1" applyFill="1" applyBorder="1" applyAlignment="1">
      <alignment/>
    </xf>
    <xf numFmtId="216" fontId="0" fillId="0" borderId="12" xfId="42" applyNumberFormat="1" applyFont="1" applyFill="1" applyBorder="1" applyAlignment="1">
      <alignment/>
    </xf>
    <xf numFmtId="216" fontId="0" fillId="0" borderId="13" xfId="42" applyNumberFormat="1" applyFont="1" applyFill="1" applyBorder="1" applyAlignment="1">
      <alignment/>
    </xf>
    <xf numFmtId="216" fontId="0" fillId="0" borderId="14" xfId="42" applyNumberFormat="1" applyFont="1" applyFill="1" applyBorder="1" applyAlignment="1">
      <alignment/>
    </xf>
    <xf numFmtId="216" fontId="0" fillId="0" borderId="15" xfId="0" applyNumberFormat="1" applyFont="1" applyFill="1" applyBorder="1" applyAlignment="1">
      <alignment/>
    </xf>
    <xf numFmtId="216" fontId="0" fillId="0" borderId="18" xfId="42" applyNumberFormat="1" applyFont="1" applyFill="1" applyBorder="1" applyAlignment="1">
      <alignment/>
    </xf>
    <xf numFmtId="216" fontId="0" fillId="0" borderId="19" xfId="42" applyNumberFormat="1" applyFont="1" applyFill="1" applyBorder="1" applyAlignment="1">
      <alignment/>
    </xf>
    <xf numFmtId="216" fontId="0" fillId="0" borderId="24" xfId="42" applyNumberFormat="1" applyFont="1" applyFill="1" applyBorder="1" applyAlignment="1">
      <alignment/>
    </xf>
    <xf numFmtId="179" fontId="0" fillId="0" borderId="20" xfId="42" applyNumberFormat="1" applyFont="1" applyFill="1" applyBorder="1" applyAlignment="1">
      <alignment/>
    </xf>
    <xf numFmtId="179" fontId="0" fillId="0" borderId="21" xfId="42" applyNumberFormat="1" applyFont="1" applyFill="1" applyBorder="1" applyAlignment="1">
      <alignment/>
    </xf>
    <xf numFmtId="180" fontId="0" fillId="0" borderId="10" xfId="42" applyNumberFormat="1" applyFont="1" applyFill="1" applyBorder="1" applyAlignment="1">
      <alignment/>
    </xf>
    <xf numFmtId="180" fontId="0" fillId="0" borderId="0" xfId="42" applyNumberFormat="1" applyFont="1" applyFill="1" applyBorder="1" applyAlignment="1">
      <alignment/>
    </xf>
    <xf numFmtId="180" fontId="0" fillId="0" borderId="11" xfId="42" applyNumberFormat="1" applyFont="1" applyFill="1" applyBorder="1" applyAlignment="1">
      <alignment/>
    </xf>
    <xf numFmtId="180" fontId="0" fillId="0" borderId="18" xfId="42" applyNumberFormat="1" applyFont="1" applyFill="1" applyBorder="1" applyAlignment="1">
      <alignment/>
    </xf>
    <xf numFmtId="180" fontId="0" fillId="0" borderId="19" xfId="42" applyNumberFormat="1" applyFont="1" applyFill="1" applyBorder="1" applyAlignment="1">
      <alignment/>
    </xf>
    <xf numFmtId="180" fontId="0" fillId="0" borderId="24" xfId="42" applyNumberFormat="1" applyFont="1" applyFill="1" applyBorder="1" applyAlignment="1">
      <alignment/>
    </xf>
    <xf numFmtId="180" fontId="1" fillId="0" borderId="10" xfId="42" applyNumberFormat="1" applyFont="1" applyFill="1" applyBorder="1" applyAlignment="1">
      <alignment/>
    </xf>
    <xf numFmtId="180" fontId="1" fillId="0" borderId="0" xfId="42" applyNumberFormat="1" applyFont="1" applyFill="1" applyBorder="1" applyAlignment="1">
      <alignment/>
    </xf>
    <xf numFmtId="180" fontId="1" fillId="0" borderId="11" xfId="42" applyNumberFormat="1" applyFont="1" applyFill="1" applyBorder="1" applyAlignment="1">
      <alignment/>
    </xf>
    <xf numFmtId="180" fontId="0" fillId="0" borderId="12" xfId="42" applyNumberFormat="1" applyFont="1" applyFill="1" applyBorder="1" applyAlignment="1">
      <alignment/>
    </xf>
    <xf numFmtId="180" fontId="0" fillId="0" borderId="13" xfId="42" applyNumberFormat="1" applyFont="1" applyFill="1" applyBorder="1" applyAlignment="1">
      <alignment/>
    </xf>
    <xf numFmtId="180" fontId="0" fillId="0" borderId="14" xfId="42" applyNumberFormat="1" applyFont="1" applyFill="1" applyBorder="1" applyAlignment="1">
      <alignment/>
    </xf>
    <xf numFmtId="222" fontId="0" fillId="0" borderId="13" xfId="42" applyNumberFormat="1" applyFont="1" applyFill="1" applyBorder="1" applyAlignment="1">
      <alignment/>
    </xf>
    <xf numFmtId="222" fontId="0" fillId="0" borderId="14" xfId="42" applyNumberFormat="1" applyFont="1" applyFill="1" applyBorder="1" applyAlignment="1">
      <alignment/>
    </xf>
    <xf numFmtId="222" fontId="0" fillId="0" borderId="12" xfId="42" applyNumberFormat="1" applyFont="1" applyFill="1" applyBorder="1" applyAlignment="1">
      <alignment/>
    </xf>
    <xf numFmtId="180" fontId="1" fillId="0" borderId="0" xfId="0" applyNumberFormat="1" applyFont="1" applyFill="1" applyBorder="1" applyAlignment="1">
      <alignment/>
    </xf>
    <xf numFmtId="180" fontId="0" fillId="0" borderId="0" xfId="0" applyNumberFormat="1" applyFont="1" applyBorder="1" applyAlignment="1">
      <alignment/>
    </xf>
    <xf numFmtId="216" fontId="0" fillId="0" borderId="20" xfId="42" applyNumberFormat="1" applyFont="1" applyFill="1" applyBorder="1" applyAlignment="1">
      <alignment/>
    </xf>
    <xf numFmtId="216" fontId="0" fillId="0" borderId="21" xfId="0" applyNumberFormat="1" applyFont="1" applyFill="1" applyBorder="1" applyAlignment="1">
      <alignment/>
    </xf>
    <xf numFmtId="10" fontId="0" fillId="0" borderId="20" xfId="0" applyNumberFormat="1" applyFont="1" applyFill="1" applyBorder="1" applyAlignment="1">
      <alignment/>
    </xf>
    <xf numFmtId="10" fontId="0" fillId="0" borderId="15" xfId="0" applyNumberFormat="1" applyFont="1" applyFill="1" applyBorder="1" applyAlignment="1">
      <alignment/>
    </xf>
    <xf numFmtId="0" fontId="1" fillId="0" borderId="20" xfId="0" applyFont="1" applyFill="1" applyBorder="1" applyAlignment="1">
      <alignment horizontal="center"/>
    </xf>
    <xf numFmtId="0" fontId="1" fillId="0" borderId="15" xfId="0" applyFont="1" applyFill="1" applyBorder="1" applyAlignment="1">
      <alignment horizontal="center"/>
    </xf>
    <xf numFmtId="0" fontId="1" fillId="0" borderId="21" xfId="0" applyFont="1" applyFill="1" applyBorder="1" applyAlignment="1">
      <alignment horizontal="center"/>
    </xf>
    <xf numFmtId="184" fontId="0" fillId="0" borderId="10" xfId="0" applyNumberFormat="1" applyFont="1" applyFill="1" applyBorder="1" applyAlignment="1">
      <alignment/>
    </xf>
    <xf numFmtId="184" fontId="0" fillId="0" borderId="18" xfId="0" applyNumberFormat="1" applyFont="1" applyFill="1" applyBorder="1" applyAlignment="1">
      <alignment/>
    </xf>
    <xf numFmtId="179" fontId="0" fillId="0" borderId="18" xfId="42" applyNumberFormat="1" applyFont="1" applyFill="1" applyBorder="1" applyAlignment="1">
      <alignment/>
    </xf>
    <xf numFmtId="179" fontId="0" fillId="0" borderId="19" xfId="42" applyNumberFormat="1" applyFont="1" applyFill="1" applyBorder="1" applyAlignment="1">
      <alignment/>
    </xf>
    <xf numFmtId="179" fontId="0" fillId="0" borderId="24" xfId="42" applyNumberFormat="1" applyFont="1" applyFill="1" applyBorder="1" applyAlignment="1">
      <alignment/>
    </xf>
    <xf numFmtId="184" fontId="1" fillId="0" borderId="10" xfId="0" applyNumberFormat="1" applyFont="1" applyFill="1" applyBorder="1" applyAlignment="1">
      <alignment/>
    </xf>
    <xf numFmtId="180" fontId="0" fillId="0" borderId="17" xfId="0" applyNumberFormat="1" applyFont="1" applyFill="1" applyBorder="1" applyAlignment="1">
      <alignment/>
    </xf>
    <xf numFmtId="37" fontId="0" fillId="0" borderId="15" xfId="0" applyNumberFormat="1" applyFont="1" applyFill="1" applyBorder="1" applyAlignment="1">
      <alignment/>
    </xf>
    <xf numFmtId="37" fontId="0" fillId="0" borderId="19" xfId="0" applyNumberFormat="1" applyFont="1" applyFill="1" applyBorder="1" applyAlignment="1">
      <alignment/>
    </xf>
    <xf numFmtId="0" fontId="0" fillId="0" borderId="24" xfId="0" applyFill="1" applyBorder="1" applyAlignment="1">
      <alignment/>
    </xf>
    <xf numFmtId="0" fontId="0" fillId="0" borderId="0" xfId="0" applyFont="1" applyBorder="1" applyAlignment="1">
      <alignment horizontal="justify"/>
    </xf>
    <xf numFmtId="0" fontId="0" fillId="0" borderId="20" xfId="0" applyFont="1" applyBorder="1" applyAlignment="1">
      <alignment horizontal="left" vertical="top" wrapText="1" indent="3"/>
    </xf>
    <xf numFmtId="0" fontId="0" fillId="0" borderId="18" xfId="0" applyFont="1" applyFill="1" applyBorder="1" applyAlignment="1">
      <alignment/>
    </xf>
    <xf numFmtId="0" fontId="0" fillId="0" borderId="12" xfId="0" applyFont="1" applyBorder="1" applyAlignment="1">
      <alignment vertical="top" wrapText="1"/>
    </xf>
    <xf numFmtId="0" fontId="1" fillId="24" borderId="25" xfId="0" applyFont="1" applyFill="1" applyBorder="1" applyAlignment="1">
      <alignment horizontal="center" vertical="top" wrapText="1"/>
    </xf>
    <xf numFmtId="0" fontId="1" fillId="24" borderId="26" xfId="0" applyFont="1" applyFill="1" applyBorder="1" applyAlignment="1">
      <alignment horizontal="center" vertical="top" wrapText="1"/>
    </xf>
    <xf numFmtId="0" fontId="0" fillId="0" borderId="25" xfId="0" applyFont="1" applyBorder="1" applyAlignment="1">
      <alignment horizontal="center"/>
    </xf>
    <xf numFmtId="0" fontId="0" fillId="0" borderId="26" xfId="0" applyFont="1" applyBorder="1" applyAlignment="1">
      <alignment horizontal="center"/>
    </xf>
    <xf numFmtId="0" fontId="1" fillId="24" borderId="27" xfId="0" applyFont="1" applyFill="1" applyBorder="1" applyAlignment="1">
      <alignment horizontal="center" vertical="top" wrapText="1"/>
    </xf>
    <xf numFmtId="0" fontId="1" fillId="24" borderId="28" xfId="0" applyFont="1" applyFill="1" applyBorder="1" applyAlignment="1">
      <alignment horizontal="center" vertical="top" wrapText="1"/>
    </xf>
    <xf numFmtId="0" fontId="0" fillId="0" borderId="29" xfId="0" applyFont="1" applyBorder="1" applyAlignment="1">
      <alignment/>
    </xf>
    <xf numFmtId="0" fontId="0" fillId="24" borderId="30" xfId="0" applyFont="1" applyFill="1" applyBorder="1" applyAlignment="1">
      <alignment horizontal="center" vertical="top" wrapText="1"/>
    </xf>
    <xf numFmtId="0" fontId="0" fillId="0" borderId="31" xfId="0" applyFont="1" applyBorder="1" applyAlignment="1">
      <alignment/>
    </xf>
    <xf numFmtId="10" fontId="0" fillId="0" borderId="26" xfId="0" applyNumberFormat="1" applyFont="1" applyBorder="1" applyAlignment="1">
      <alignment horizontal="center"/>
    </xf>
    <xf numFmtId="0" fontId="0" fillId="0" borderId="32" xfId="0" applyFont="1" applyBorder="1" applyAlignment="1">
      <alignment/>
    </xf>
    <xf numFmtId="10" fontId="0" fillId="0" borderId="33" xfId="0" applyNumberFormat="1" applyFont="1" applyBorder="1" applyAlignment="1">
      <alignment horizontal="center"/>
    </xf>
    <xf numFmtId="0" fontId="1" fillId="0" borderId="20" xfId="0" applyFont="1" applyFill="1" applyBorder="1" applyAlignment="1">
      <alignment wrapText="1"/>
    </xf>
    <xf numFmtId="0" fontId="0" fillId="0" borderId="0" xfId="0" applyFont="1" applyFill="1" applyAlignment="1">
      <alignment vertical="top" wrapText="1"/>
    </xf>
    <xf numFmtId="0" fontId="1" fillId="0" borderId="10" xfId="0" applyFont="1" applyFill="1" applyBorder="1" applyAlignment="1">
      <alignment wrapText="1"/>
    </xf>
    <xf numFmtId="216" fontId="0" fillId="0" borderId="0" xfId="0" applyNumberFormat="1" applyFont="1" applyFill="1" applyBorder="1" applyAlignment="1">
      <alignment/>
    </xf>
    <xf numFmtId="180" fontId="0" fillId="0" borderId="0" xfId="0" applyNumberFormat="1" applyFont="1" applyFill="1" applyBorder="1" applyAlignment="1">
      <alignment/>
    </xf>
    <xf numFmtId="0" fontId="0" fillId="0" borderId="34"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10" fontId="0" fillId="0" borderId="21" xfId="0" applyNumberFormat="1" applyFont="1" applyFill="1" applyBorder="1" applyAlignment="1">
      <alignment/>
    </xf>
    <xf numFmtId="10" fontId="0" fillId="0" borderId="24" xfId="0" applyNumberFormat="1" applyFont="1" applyFill="1" applyBorder="1" applyAlignment="1">
      <alignment/>
    </xf>
    <xf numFmtId="10" fontId="0" fillId="0" borderId="26" xfId="0" applyNumberFormat="1" applyFont="1" applyFill="1" applyBorder="1" applyAlignment="1">
      <alignment horizontal="center"/>
    </xf>
    <xf numFmtId="0" fontId="1" fillId="0" borderId="22" xfId="0" applyFont="1" applyFill="1" applyBorder="1" applyAlignment="1">
      <alignment horizontal="center" vertical="top" wrapText="1"/>
    </xf>
    <xf numFmtId="10" fontId="0" fillId="0" borderId="23" xfId="0" applyNumberFormat="1" applyFont="1" applyFill="1" applyBorder="1" applyAlignment="1">
      <alignment horizontal="center" wrapText="1"/>
    </xf>
    <xf numFmtId="10" fontId="0" fillId="0" borderId="17" xfId="0" applyNumberFormat="1" applyFont="1" applyFill="1" applyBorder="1" applyAlignment="1">
      <alignment horizontal="center" wrapText="1"/>
    </xf>
    <xf numFmtId="8" fontId="0" fillId="0" borderId="34" xfId="0" applyNumberFormat="1" applyFont="1" applyFill="1" applyBorder="1" applyAlignment="1">
      <alignment horizontal="center"/>
    </xf>
    <xf numFmtId="184" fontId="0" fillId="0" borderId="12" xfId="0" applyNumberFormat="1" applyFont="1" applyFill="1" applyBorder="1" applyAlignment="1">
      <alignment/>
    </xf>
    <xf numFmtId="8" fontId="0" fillId="0" borderId="0" xfId="0" applyNumberFormat="1" applyFont="1" applyFill="1" applyBorder="1" applyAlignment="1">
      <alignment horizontal="center"/>
    </xf>
    <xf numFmtId="0" fontId="0" fillId="0" borderId="0" xfId="0" applyFont="1" applyFill="1" applyBorder="1" applyAlignment="1">
      <alignment horizontal="center"/>
    </xf>
    <xf numFmtId="10" fontId="0" fillId="0" borderId="0" xfId="0" applyNumberFormat="1" applyFont="1" applyBorder="1" applyAlignment="1">
      <alignment horizontal="center"/>
    </xf>
    <xf numFmtId="10" fontId="0" fillId="0" borderId="0" xfId="0" applyNumberFormat="1" applyFont="1" applyFill="1" applyBorder="1" applyAlignment="1">
      <alignment horizontal="center"/>
    </xf>
    <xf numFmtId="0" fontId="0" fillId="0" borderId="0" xfId="0" applyFont="1" applyBorder="1" applyAlignment="1">
      <alignment horizontal="center"/>
    </xf>
    <xf numFmtId="10" fontId="0" fillId="0" borderId="33" xfId="0" applyNumberFormat="1" applyFont="1" applyFill="1" applyBorder="1" applyAlignment="1">
      <alignment horizontal="center"/>
    </xf>
    <xf numFmtId="0" fontId="25" fillId="0" borderId="0" xfId="0" applyFont="1" applyFill="1" applyBorder="1" applyAlignment="1">
      <alignment/>
    </xf>
    <xf numFmtId="221" fontId="0" fillId="0" borderId="19" xfId="42" applyNumberFormat="1" applyFont="1" applyFill="1" applyBorder="1" applyAlignment="1">
      <alignment/>
    </xf>
    <xf numFmtId="37" fontId="0" fillId="0" borderId="20" xfId="0" applyNumberFormat="1" applyFont="1" applyFill="1" applyBorder="1" applyAlignment="1">
      <alignment/>
    </xf>
    <xf numFmtId="37" fontId="0" fillId="0" borderId="21" xfId="0" applyNumberFormat="1" applyFont="1" applyFill="1" applyBorder="1" applyAlignment="1">
      <alignment/>
    </xf>
    <xf numFmtId="37" fontId="0" fillId="0" borderId="18" xfId="0" applyNumberFormat="1" applyFont="1" applyFill="1" applyBorder="1" applyAlignment="1">
      <alignment/>
    </xf>
    <xf numFmtId="37" fontId="0" fillId="0" borderId="24" xfId="0" applyNumberFormat="1" applyFont="1" applyFill="1" applyBorder="1" applyAlignment="1">
      <alignment/>
    </xf>
    <xf numFmtId="180" fontId="0" fillId="0" borderId="18" xfId="42" applyNumberFormat="1" applyFont="1" applyFill="1" applyBorder="1" applyAlignment="1">
      <alignment/>
    </xf>
    <xf numFmtId="0" fontId="7" fillId="0" borderId="18" xfId="0" applyFont="1" applyFill="1" applyBorder="1" applyAlignment="1">
      <alignment/>
    </xf>
    <xf numFmtId="9" fontId="0" fillId="0" borderId="10" xfId="0" applyNumberFormat="1" applyFont="1" applyFill="1" applyBorder="1" applyAlignment="1">
      <alignment horizontal="center"/>
    </xf>
    <xf numFmtId="0" fontId="0" fillId="0" borderId="11" xfId="0" applyBorder="1" applyAlignment="1">
      <alignment/>
    </xf>
    <xf numFmtId="9" fontId="0" fillId="0" borderId="11" xfId="0" applyNumberFormat="1" applyFont="1" applyFill="1" applyBorder="1" applyAlignment="1">
      <alignment horizontal="center"/>
    </xf>
    <xf numFmtId="0" fontId="0" fillId="0" borderId="0" xfId="0" applyFont="1" applyFill="1" applyAlignment="1">
      <alignment horizontal="left" vertical="top" wrapText="1"/>
    </xf>
    <xf numFmtId="0" fontId="1" fillId="0" borderId="12" xfId="0" applyFont="1" applyFill="1" applyBorder="1" applyAlignment="1">
      <alignment horizontal="center"/>
    </xf>
    <xf numFmtId="0" fontId="0" fillId="0" borderId="14" xfId="0" applyBorder="1" applyAlignment="1">
      <alignment/>
    </xf>
    <xf numFmtId="0" fontId="1" fillId="0" borderId="14" xfId="0" applyFont="1" applyFill="1" applyBorder="1" applyAlignment="1">
      <alignment horizontal="center"/>
    </xf>
    <xf numFmtId="0" fontId="1" fillId="24" borderId="35" xfId="0" applyFont="1" applyFill="1" applyBorder="1" applyAlignment="1">
      <alignment horizontal="center" wrapText="1"/>
    </xf>
    <xf numFmtId="0" fontId="1" fillId="24" borderId="36"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202005-06\Grant%20Settlement\Provisional%20Settl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eadlines"/>
      <sheetName val="Northants"/>
      <sheetName val="Leader &amp; Deputy"/>
      <sheetName val="All Districts"/>
      <sheetName val="All Counties"/>
      <sheetName val="F &amp; C - Districts"/>
      <sheetName val="F &amp; C - Fire"/>
      <sheetName val="F &amp; C - Counties"/>
      <sheetName val="F &amp; C - Poli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151"/>
  <sheetViews>
    <sheetView showGridLines="0" tabSelected="1" view="pageLayout" zoomScaleSheetLayoutView="100" workbookViewId="0" topLeftCell="A118">
      <selection activeCell="E151" sqref="E151"/>
    </sheetView>
  </sheetViews>
  <sheetFormatPr defaultColWidth="8.88671875" defaultRowHeight="15"/>
  <cols>
    <col min="1" max="1" width="2.6640625" style="8" bestFit="1" customWidth="1"/>
    <col min="2" max="2" width="38.3359375" style="10" customWidth="1"/>
    <col min="3" max="5" width="9.88671875" style="10" customWidth="1"/>
    <col min="6" max="6" width="8.21484375" style="10" customWidth="1"/>
    <col min="7" max="7" width="9.88671875" style="10" customWidth="1"/>
    <col min="8" max="8" width="9.88671875" style="10" hidden="1" customWidth="1"/>
    <col min="9" max="10" width="0" style="11" hidden="1" customWidth="1"/>
    <col min="11" max="16384" width="8.88671875" style="11" customWidth="1"/>
  </cols>
  <sheetData>
    <row r="2" ht="18">
      <c r="B2" s="9" t="s">
        <v>80</v>
      </c>
    </row>
    <row r="3" ht="10.5" customHeight="1" thickBot="1">
      <c r="B3" s="9"/>
    </row>
    <row r="4" spans="2:6" ht="16.5" customHeight="1">
      <c r="B4" s="118"/>
      <c r="C4" s="161" t="s">
        <v>86</v>
      </c>
      <c r="D4" s="162"/>
      <c r="E4" s="161" t="s">
        <v>91</v>
      </c>
      <c r="F4" s="162"/>
    </row>
    <row r="5" spans="2:6" ht="31.5">
      <c r="B5" s="119"/>
      <c r="C5" s="112" t="s">
        <v>73</v>
      </c>
      <c r="D5" s="113" t="s">
        <v>74</v>
      </c>
      <c r="E5" s="116" t="s">
        <v>73</v>
      </c>
      <c r="F5" s="117" t="s">
        <v>74</v>
      </c>
    </row>
    <row r="6" spans="2:12" ht="15">
      <c r="B6" s="120"/>
      <c r="C6" s="114"/>
      <c r="D6" s="115"/>
      <c r="E6" s="114"/>
      <c r="F6" s="115"/>
      <c r="K6" s="144"/>
      <c r="L6" s="142"/>
    </row>
    <row r="7" spans="2:12" ht="15">
      <c r="B7" s="120" t="s">
        <v>75</v>
      </c>
      <c r="C7" s="114" t="s">
        <v>88</v>
      </c>
      <c r="D7" s="121">
        <v>0.005</v>
      </c>
      <c r="E7" s="114" t="s">
        <v>92</v>
      </c>
      <c r="F7" s="134">
        <v>0.0059</v>
      </c>
      <c r="K7" s="144"/>
      <c r="L7" s="144"/>
    </row>
    <row r="8" spans="2:12" ht="15">
      <c r="B8" s="120"/>
      <c r="C8" s="114"/>
      <c r="D8" s="115"/>
      <c r="E8" s="130"/>
      <c r="F8" s="131"/>
      <c r="K8" s="141"/>
      <c r="L8" s="142"/>
    </row>
    <row r="9" spans="2:6" ht="15.75" thickBot="1">
      <c r="B9" s="122" t="s">
        <v>76</v>
      </c>
      <c r="C9" s="129" t="s">
        <v>89</v>
      </c>
      <c r="D9" s="123">
        <v>0.0264</v>
      </c>
      <c r="E9" s="138" t="s">
        <v>93</v>
      </c>
      <c r="F9" s="145">
        <v>0.0273</v>
      </c>
    </row>
    <row r="10" spans="2:6" ht="11.25" customHeight="1">
      <c r="B10" s="146"/>
      <c r="C10" s="140"/>
      <c r="D10" s="143"/>
      <c r="E10" s="141"/>
      <c r="F10" s="142"/>
    </row>
    <row r="11" spans="2:6" ht="15">
      <c r="B11" s="108"/>
      <c r="E11" s="11"/>
      <c r="F11" s="11"/>
    </row>
    <row r="12" spans="2:6" ht="31.5">
      <c r="B12" s="109"/>
      <c r="C12" s="135" t="s">
        <v>77</v>
      </c>
      <c r="E12" s="11"/>
      <c r="F12" s="11"/>
    </row>
    <row r="13" spans="2:6" ht="15">
      <c r="B13" s="111" t="s">
        <v>78</v>
      </c>
      <c r="C13" s="136">
        <v>0.0059</v>
      </c>
      <c r="E13" s="11"/>
      <c r="F13" s="11"/>
    </row>
    <row r="14" spans="2:6" ht="15">
      <c r="B14" s="110" t="s">
        <v>79</v>
      </c>
      <c r="C14" s="137">
        <v>0.0044</v>
      </c>
      <c r="E14" s="11"/>
      <c r="F14" s="11"/>
    </row>
    <row r="16" spans="2:9" ht="18">
      <c r="B16" s="9" t="s">
        <v>0</v>
      </c>
      <c r="C16" s="9"/>
      <c r="I16" s="10"/>
    </row>
    <row r="17" ht="8.25" customHeight="1">
      <c r="I17" s="10"/>
    </row>
    <row r="18" spans="2:9" ht="15.75">
      <c r="B18" s="12" t="s">
        <v>1</v>
      </c>
      <c r="I18" s="10"/>
    </row>
    <row r="19" spans="1:10" ht="36.75" customHeight="1">
      <c r="A19" s="13" t="s">
        <v>2</v>
      </c>
      <c r="B19" s="157" t="s">
        <v>98</v>
      </c>
      <c r="C19" s="157"/>
      <c r="D19" s="157"/>
      <c r="E19" s="157"/>
      <c r="F19" s="157"/>
      <c r="G19" s="125"/>
      <c r="H19" s="125"/>
      <c r="I19" s="125"/>
      <c r="J19" s="125"/>
    </row>
    <row r="20" spans="2:10" ht="15.75">
      <c r="B20" s="50"/>
      <c r="C20" s="16" t="s">
        <v>87</v>
      </c>
      <c r="D20" s="16" t="s">
        <v>94</v>
      </c>
      <c r="E20" s="17" t="s">
        <v>94</v>
      </c>
      <c r="I20" s="10"/>
      <c r="J20" s="10"/>
    </row>
    <row r="21" spans="2:10" ht="15.75">
      <c r="B21" s="44" t="s">
        <v>5</v>
      </c>
      <c r="C21" s="20" t="s">
        <v>3</v>
      </c>
      <c r="D21" s="21" t="s">
        <v>81</v>
      </c>
      <c r="E21" s="22" t="s">
        <v>3</v>
      </c>
      <c r="I21" s="10"/>
      <c r="J21" s="10"/>
    </row>
    <row r="22" spans="2:10" ht="15.75">
      <c r="B22" s="23"/>
      <c r="C22" s="95" t="s">
        <v>4</v>
      </c>
      <c r="D22" s="96" t="s">
        <v>4</v>
      </c>
      <c r="E22" s="97" t="s">
        <v>4</v>
      </c>
      <c r="I22" s="10"/>
      <c r="J22" s="10"/>
    </row>
    <row r="23" spans="2:10" ht="15">
      <c r="B23" s="98" t="s">
        <v>27</v>
      </c>
      <c r="C23" s="72">
        <v>425</v>
      </c>
      <c r="D23" s="7">
        <v>519</v>
      </c>
      <c r="E23" s="73">
        <v>354</v>
      </c>
      <c r="I23" s="10"/>
      <c r="J23" s="10"/>
    </row>
    <row r="24" spans="2:10" ht="15">
      <c r="B24" s="98" t="s">
        <v>29</v>
      </c>
      <c r="C24" s="1">
        <v>381</v>
      </c>
      <c r="D24" s="2">
        <v>636</v>
      </c>
      <c r="E24" s="3">
        <v>552</v>
      </c>
      <c r="I24" s="10"/>
      <c r="J24" s="10"/>
    </row>
    <row r="25" spans="2:10" ht="15">
      <c r="B25" s="98" t="s">
        <v>30</v>
      </c>
      <c r="C25" s="1">
        <v>351</v>
      </c>
      <c r="D25" s="2">
        <v>214</v>
      </c>
      <c r="E25" s="3">
        <v>191</v>
      </c>
      <c r="I25" s="10"/>
      <c r="J25" s="10"/>
    </row>
    <row r="26" spans="2:10" ht="15">
      <c r="B26" s="98" t="s">
        <v>31</v>
      </c>
      <c r="C26" s="1">
        <v>202</v>
      </c>
      <c r="D26" s="2">
        <v>1201</v>
      </c>
      <c r="E26" s="3">
        <v>682</v>
      </c>
      <c r="I26" s="10"/>
      <c r="J26" s="10"/>
    </row>
    <row r="27" spans="2:10" ht="15">
      <c r="B27" s="98" t="s">
        <v>61</v>
      </c>
      <c r="C27" s="1">
        <v>323</v>
      </c>
      <c r="D27" s="2">
        <v>225</v>
      </c>
      <c r="E27" s="3">
        <v>200</v>
      </c>
      <c r="I27" s="10"/>
      <c r="J27" s="10"/>
    </row>
    <row r="28" spans="2:10" ht="15">
      <c r="B28" s="99" t="s">
        <v>7</v>
      </c>
      <c r="C28" s="100">
        <v>3669</v>
      </c>
      <c r="D28" s="101">
        <v>5312</v>
      </c>
      <c r="E28" s="102">
        <v>4263</v>
      </c>
      <c r="I28" s="10"/>
      <c r="J28" s="10"/>
    </row>
    <row r="29" spans="2:10" ht="15">
      <c r="B29" s="28" t="s">
        <v>83</v>
      </c>
      <c r="C29" s="100">
        <f>SUM(C23:C28)</f>
        <v>5351</v>
      </c>
      <c r="D29" s="101">
        <f>SUM(D23:D28)</f>
        <v>8107</v>
      </c>
      <c r="E29" s="102">
        <f>SUM(E23:E28)</f>
        <v>6242</v>
      </c>
      <c r="I29" s="10"/>
      <c r="J29" s="10"/>
    </row>
    <row r="30" spans="2:10" ht="15">
      <c r="B30" s="47" t="s">
        <v>84</v>
      </c>
      <c r="C30" s="4">
        <v>502</v>
      </c>
      <c r="D30" s="5">
        <v>0</v>
      </c>
      <c r="E30" s="6">
        <v>0</v>
      </c>
      <c r="I30" s="10"/>
      <c r="J30" s="10"/>
    </row>
    <row r="31" spans="2:10" ht="15">
      <c r="B31" s="28" t="s">
        <v>85</v>
      </c>
      <c r="C31" s="100">
        <f>+C29+C30</f>
        <v>5853</v>
      </c>
      <c r="D31" s="101">
        <f>+D29+D30</f>
        <v>8107</v>
      </c>
      <c r="E31" s="102">
        <f>+E29+E30</f>
        <v>6242</v>
      </c>
      <c r="I31" s="10"/>
      <c r="J31" s="10"/>
    </row>
    <row r="32" spans="1:10" s="19" customFormat="1" ht="15.75">
      <c r="A32" s="15"/>
      <c r="B32" s="18"/>
      <c r="C32" s="18"/>
      <c r="D32" s="18"/>
      <c r="E32" s="18"/>
      <c r="F32" s="10"/>
      <c r="G32" s="10"/>
      <c r="H32" s="10"/>
      <c r="I32" s="10"/>
      <c r="J32" s="10"/>
    </row>
    <row r="33" spans="1:12" s="14" customFormat="1" ht="39.75" customHeight="1">
      <c r="A33" s="13" t="s">
        <v>9</v>
      </c>
      <c r="B33" s="157" t="s">
        <v>95</v>
      </c>
      <c r="C33" s="157"/>
      <c r="D33" s="157"/>
      <c r="E33" s="157"/>
      <c r="F33" s="157"/>
      <c r="G33" s="125"/>
      <c r="H33" s="157"/>
      <c r="I33" s="157"/>
      <c r="J33" s="157"/>
      <c r="K33" s="19"/>
      <c r="L33" s="19"/>
    </row>
    <row r="34" spans="1:10" s="19" customFormat="1" ht="15.75">
      <c r="A34" s="15"/>
      <c r="B34" s="50"/>
      <c r="C34" s="16" t="str">
        <f>$C$20</f>
        <v>2014/15</v>
      </c>
      <c r="D34" s="16" t="str">
        <f>$D$20</f>
        <v>2015/16</v>
      </c>
      <c r="E34" s="17" t="str">
        <f>$E$20</f>
        <v>2015/16</v>
      </c>
      <c r="F34" s="10"/>
      <c r="G34" s="10"/>
      <c r="H34" s="10"/>
      <c r="I34" s="10"/>
      <c r="J34" s="10"/>
    </row>
    <row r="35" spans="1:10" s="19" customFormat="1" ht="15.75">
      <c r="A35" s="15"/>
      <c r="B35" s="44" t="s">
        <v>5</v>
      </c>
      <c r="C35" s="20" t="s">
        <v>3</v>
      </c>
      <c r="D35" s="21" t="s">
        <v>81</v>
      </c>
      <c r="E35" s="22" t="s">
        <v>3</v>
      </c>
      <c r="F35" s="10"/>
      <c r="G35" s="10"/>
      <c r="H35" s="10"/>
      <c r="I35" s="10"/>
      <c r="J35" s="10"/>
    </row>
    <row r="36" spans="1:10" s="19" customFormat="1" ht="15.75">
      <c r="A36" s="15"/>
      <c r="B36" s="23"/>
      <c r="C36" s="24" t="s">
        <v>4</v>
      </c>
      <c r="D36" s="25" t="s">
        <v>4</v>
      </c>
      <c r="E36" s="26" t="s">
        <v>4</v>
      </c>
      <c r="F36" s="10"/>
      <c r="G36" s="10"/>
      <c r="H36" s="10"/>
      <c r="I36" s="10"/>
      <c r="J36" s="10"/>
    </row>
    <row r="37" spans="1:10" s="19" customFormat="1" ht="15.75">
      <c r="A37" s="15"/>
      <c r="B37" s="98" t="s">
        <v>6</v>
      </c>
      <c r="C37" s="72">
        <v>1682</v>
      </c>
      <c r="D37" s="7">
        <v>2795</v>
      </c>
      <c r="E37" s="73">
        <v>1979</v>
      </c>
      <c r="F37" s="10"/>
      <c r="G37" s="10"/>
      <c r="H37" s="10"/>
      <c r="I37" s="10"/>
      <c r="J37" s="10"/>
    </row>
    <row r="38" spans="1:10" s="19" customFormat="1" ht="15.75">
      <c r="A38" s="15"/>
      <c r="B38" s="98" t="s">
        <v>7</v>
      </c>
      <c r="C38" s="1">
        <v>3669</v>
      </c>
      <c r="D38" s="2">
        <v>5312</v>
      </c>
      <c r="E38" s="3">
        <v>4263</v>
      </c>
      <c r="F38" s="10"/>
      <c r="G38" s="10"/>
      <c r="H38" s="10"/>
      <c r="I38" s="10"/>
      <c r="J38" s="10"/>
    </row>
    <row r="39" spans="1:10" s="19" customFormat="1" ht="15.75">
      <c r="A39" s="15"/>
      <c r="B39" s="139" t="s">
        <v>83</v>
      </c>
      <c r="C39" s="4">
        <f>SUM(C37:C38)</f>
        <v>5351</v>
      </c>
      <c r="D39" s="5">
        <f>SUM(D37:D38)</f>
        <v>8107</v>
      </c>
      <c r="E39" s="6">
        <f>SUM(E37:E38)</f>
        <v>6242</v>
      </c>
      <c r="F39" s="10"/>
      <c r="G39" s="10"/>
      <c r="H39" s="10"/>
      <c r="I39" s="10"/>
      <c r="J39" s="10"/>
    </row>
    <row r="40" spans="1:10" s="19" customFormat="1" ht="15.75">
      <c r="A40" s="15"/>
      <c r="B40" s="98" t="s">
        <v>84</v>
      </c>
      <c r="C40" s="1">
        <v>502</v>
      </c>
      <c r="D40" s="2">
        <v>0</v>
      </c>
      <c r="E40" s="3">
        <v>0</v>
      </c>
      <c r="F40" s="10"/>
      <c r="G40" s="10"/>
      <c r="H40" s="10"/>
      <c r="I40" s="10"/>
      <c r="J40" s="10"/>
    </row>
    <row r="41" spans="1:10" s="19" customFormat="1" ht="15.75">
      <c r="A41" s="15"/>
      <c r="B41" s="139" t="s">
        <v>85</v>
      </c>
      <c r="C41" s="4">
        <f>+C39+C40</f>
        <v>5853</v>
      </c>
      <c r="D41" s="5">
        <f>+D39+D40</f>
        <v>8107</v>
      </c>
      <c r="E41" s="6">
        <f>+E39+E40</f>
        <v>6242</v>
      </c>
      <c r="F41" s="10"/>
      <c r="G41" s="10"/>
      <c r="H41" s="10"/>
      <c r="I41" s="10"/>
      <c r="J41" s="10"/>
    </row>
    <row r="42" spans="1:10" s="19" customFormat="1" ht="15.75">
      <c r="A42" s="15"/>
      <c r="B42" s="103" t="s">
        <v>32</v>
      </c>
      <c r="C42" s="36"/>
      <c r="D42" s="18"/>
      <c r="E42" s="37"/>
      <c r="F42" s="10"/>
      <c r="G42" s="10"/>
      <c r="H42" s="10"/>
      <c r="I42" s="10"/>
      <c r="J42" s="10"/>
    </row>
    <row r="43" spans="1:10" s="19" customFormat="1" ht="15.75">
      <c r="A43" s="15"/>
      <c r="B43" s="98" t="s">
        <v>33</v>
      </c>
      <c r="C43" s="1">
        <v>588</v>
      </c>
      <c r="D43" s="2">
        <v>650</v>
      </c>
      <c r="E43" s="3">
        <v>600</v>
      </c>
      <c r="F43" s="10"/>
      <c r="G43" s="10"/>
      <c r="H43" s="10"/>
      <c r="I43" s="10"/>
      <c r="J43" s="10"/>
    </row>
    <row r="44" spans="1:10" s="19" customFormat="1" ht="15.75">
      <c r="A44" s="15"/>
      <c r="B44" s="98" t="s">
        <v>28</v>
      </c>
      <c r="C44" s="1">
        <v>146</v>
      </c>
      <c r="D44" s="2">
        <v>931</v>
      </c>
      <c r="E44" s="3">
        <v>766</v>
      </c>
      <c r="F44" s="10"/>
      <c r="G44" s="10"/>
      <c r="H44" s="10"/>
      <c r="I44" s="10"/>
      <c r="J44" s="10"/>
    </row>
    <row r="45" spans="1:10" s="19" customFormat="1" ht="15.75">
      <c r="A45" s="15"/>
      <c r="B45" s="99" t="s">
        <v>34</v>
      </c>
      <c r="C45" s="100">
        <v>4617</v>
      </c>
      <c r="D45" s="101">
        <v>4855</v>
      </c>
      <c r="E45" s="102">
        <v>4876</v>
      </c>
      <c r="F45" s="10"/>
      <c r="G45" s="10"/>
      <c r="H45" s="10"/>
      <c r="I45" s="10"/>
      <c r="J45" s="10"/>
    </row>
    <row r="46" spans="1:10" s="19" customFormat="1" ht="15.75">
      <c r="A46" s="15"/>
      <c r="B46" s="28" t="s">
        <v>35</v>
      </c>
      <c r="C46" s="100">
        <f>SUM(C37:C38)+C40-SUM(C43:C45)</f>
        <v>502</v>
      </c>
      <c r="D46" s="101">
        <f>SUM(D37:D38)+D40-SUM(D43:D45)</f>
        <v>1671</v>
      </c>
      <c r="E46" s="102">
        <f>SUM(E37:E38)+E40-SUM(E43:E45)</f>
        <v>0</v>
      </c>
      <c r="F46" s="10"/>
      <c r="G46" s="10"/>
      <c r="H46" s="10"/>
      <c r="I46" s="10"/>
      <c r="J46" s="10"/>
    </row>
    <row r="47" spans="1:11" s="19" customFormat="1" ht="15.75">
      <c r="A47" s="15"/>
      <c r="B47" s="45"/>
      <c r="C47" s="2"/>
      <c r="D47" s="2"/>
      <c r="E47" s="2"/>
      <c r="F47" s="10"/>
      <c r="G47" s="10"/>
      <c r="H47" s="10"/>
      <c r="I47" s="10"/>
      <c r="J47" s="10"/>
      <c r="K47" s="90"/>
    </row>
    <row r="48" spans="1:11" s="19" customFormat="1" ht="33" customHeight="1">
      <c r="A48" s="32" t="s">
        <v>62</v>
      </c>
      <c r="B48" s="157" t="s">
        <v>99</v>
      </c>
      <c r="C48" s="157"/>
      <c r="D48" s="157"/>
      <c r="E48" s="157"/>
      <c r="F48" s="157"/>
      <c r="G48" s="125"/>
      <c r="H48" s="157"/>
      <c r="I48" s="157"/>
      <c r="J48" s="157"/>
      <c r="K48" s="90"/>
    </row>
    <row r="49" spans="1:10" s="19" customFormat="1" ht="15.75">
      <c r="A49" s="15"/>
      <c r="B49" s="18"/>
      <c r="C49" s="18"/>
      <c r="D49" s="18"/>
      <c r="E49" s="18"/>
      <c r="F49" s="18"/>
      <c r="G49" s="18"/>
      <c r="H49" s="18"/>
      <c r="I49" s="18"/>
      <c r="J49" s="18"/>
    </row>
    <row r="50" spans="1:10" s="19" customFormat="1" ht="15.75">
      <c r="A50" s="15"/>
      <c r="B50" s="50"/>
      <c r="C50" s="16" t="str">
        <f>$C$20</f>
        <v>2014/15</v>
      </c>
      <c r="D50" s="16" t="str">
        <f>$D$20</f>
        <v>2015/16</v>
      </c>
      <c r="E50" s="17" t="str">
        <f>$E$20</f>
        <v>2015/16</v>
      </c>
      <c r="F50" s="18"/>
      <c r="G50" s="18"/>
      <c r="H50" s="18"/>
      <c r="I50" s="18"/>
      <c r="J50" s="18"/>
    </row>
    <row r="51" spans="1:10" s="19" customFormat="1" ht="31.5">
      <c r="A51" s="15"/>
      <c r="B51" s="44" t="s">
        <v>12</v>
      </c>
      <c r="C51" s="20" t="s">
        <v>3</v>
      </c>
      <c r="D51" s="21" t="s">
        <v>81</v>
      </c>
      <c r="E51" s="22" t="s">
        <v>3</v>
      </c>
      <c r="F51" s="18"/>
      <c r="G51" s="18"/>
      <c r="H51" s="18"/>
      <c r="I51" s="18"/>
      <c r="J51" s="18"/>
    </row>
    <row r="52" spans="1:10" s="19" customFormat="1" ht="15.75">
      <c r="A52" s="15"/>
      <c r="B52" s="23"/>
      <c r="C52" s="95" t="s">
        <v>4</v>
      </c>
      <c r="D52" s="96" t="s">
        <v>4</v>
      </c>
      <c r="E52" s="97" t="s">
        <v>4</v>
      </c>
      <c r="F52" s="18"/>
      <c r="G52" s="18"/>
      <c r="H52" s="18"/>
      <c r="I52" s="18"/>
      <c r="J52" s="18"/>
    </row>
    <row r="53" spans="1:10" s="19" customFormat="1" ht="15.75">
      <c r="A53" s="15"/>
      <c r="B53" s="98" t="s">
        <v>6</v>
      </c>
      <c r="C53" s="72">
        <v>16790</v>
      </c>
      <c r="D53" s="7">
        <v>17049</v>
      </c>
      <c r="E53" s="73">
        <f>15940+1</f>
        <v>15941</v>
      </c>
      <c r="F53" s="18"/>
      <c r="G53" s="18"/>
      <c r="H53" s="18"/>
      <c r="I53" s="18"/>
      <c r="J53" s="18"/>
    </row>
    <row r="54" spans="1:10" s="19" customFormat="1" ht="15.75">
      <c r="A54" s="15"/>
      <c r="B54" s="98" t="s">
        <v>7</v>
      </c>
      <c r="C54" s="1">
        <v>70722</v>
      </c>
      <c r="D54" s="2">
        <v>67787</v>
      </c>
      <c r="E54" s="3">
        <v>67222</v>
      </c>
      <c r="F54" s="18"/>
      <c r="G54" s="18"/>
      <c r="H54" s="18"/>
      <c r="I54" s="18"/>
      <c r="J54" s="18"/>
    </row>
    <row r="55" spans="1:10" s="19" customFormat="1" ht="15.75">
      <c r="A55" s="15"/>
      <c r="B55" s="28" t="s">
        <v>8</v>
      </c>
      <c r="C55" s="100">
        <v>87512</v>
      </c>
      <c r="D55" s="101">
        <v>84836</v>
      </c>
      <c r="E55" s="102">
        <f>SUM(E53:E54)</f>
        <v>83163</v>
      </c>
      <c r="F55" s="18"/>
      <c r="G55" s="18"/>
      <c r="H55" s="18"/>
      <c r="I55" s="18"/>
      <c r="J55" s="18"/>
    </row>
    <row r="56" spans="1:10" s="90" customFormat="1" ht="15.75">
      <c r="A56" s="89"/>
      <c r="B56" s="104" t="s">
        <v>70</v>
      </c>
      <c r="C56" s="83">
        <v>-3433</v>
      </c>
      <c r="D56" s="84">
        <f>-C55+D55</f>
        <v>-2676</v>
      </c>
      <c r="E56" s="85">
        <f>-C55+E55</f>
        <v>-4349</v>
      </c>
      <c r="F56" s="18"/>
      <c r="G56" s="18"/>
      <c r="H56" s="18"/>
      <c r="I56" s="18"/>
      <c r="J56" s="18"/>
    </row>
    <row r="57" spans="1:10" s="19" customFormat="1" ht="15.75">
      <c r="A57" s="15"/>
      <c r="B57" s="45"/>
      <c r="C57" s="2"/>
      <c r="D57" s="2"/>
      <c r="E57" s="2"/>
      <c r="F57" s="2"/>
      <c r="G57" s="2"/>
      <c r="H57" s="2"/>
      <c r="I57" s="2"/>
      <c r="J57" s="2"/>
    </row>
    <row r="58" spans="1:10" s="19" customFormat="1" ht="33.75" customHeight="1">
      <c r="A58" s="32" t="s">
        <v>11</v>
      </c>
      <c r="B58" s="157" t="s">
        <v>96</v>
      </c>
      <c r="C58" s="157"/>
      <c r="D58" s="157"/>
      <c r="E58" s="157"/>
      <c r="F58" s="157"/>
      <c r="G58" s="125"/>
      <c r="H58" s="157"/>
      <c r="I58" s="157"/>
      <c r="J58" s="157"/>
    </row>
    <row r="59" spans="1:10" s="19" customFormat="1" ht="15.75">
      <c r="A59" s="15"/>
      <c r="B59" s="18"/>
      <c r="C59" s="18"/>
      <c r="D59" s="18"/>
      <c r="E59" s="18"/>
      <c r="F59" s="18"/>
      <c r="G59" s="18"/>
      <c r="H59" s="18"/>
      <c r="I59" s="18"/>
      <c r="J59" s="18"/>
    </row>
    <row r="60" spans="1:10" s="19" customFormat="1" ht="15.75">
      <c r="A60" s="15"/>
      <c r="B60" s="50"/>
      <c r="C60" s="16" t="str">
        <f>$C$20</f>
        <v>2014/15</v>
      </c>
      <c r="D60" s="16" t="str">
        <f>$D$20</f>
        <v>2015/16</v>
      </c>
      <c r="E60" s="17" t="str">
        <f>$E$20</f>
        <v>2015/16</v>
      </c>
      <c r="F60" s="18"/>
      <c r="G60" s="18"/>
      <c r="H60" s="18"/>
      <c r="I60" s="18"/>
      <c r="J60" s="18"/>
    </row>
    <row r="61" spans="1:10" s="19" customFormat="1" ht="15.75">
      <c r="A61" s="15"/>
      <c r="B61" s="44" t="s">
        <v>36</v>
      </c>
      <c r="C61" s="20" t="s">
        <v>3</v>
      </c>
      <c r="D61" s="21" t="s">
        <v>81</v>
      </c>
      <c r="E61" s="22" t="s">
        <v>3</v>
      </c>
      <c r="F61" s="18"/>
      <c r="G61" s="18"/>
      <c r="H61" s="18"/>
      <c r="I61" s="18"/>
      <c r="J61" s="18"/>
    </row>
    <row r="62" spans="1:10" s="19" customFormat="1" ht="15.75">
      <c r="A62" s="15"/>
      <c r="B62" s="23"/>
      <c r="C62" s="95" t="s">
        <v>4</v>
      </c>
      <c r="D62" s="96" t="s">
        <v>4</v>
      </c>
      <c r="E62" s="97" t="s">
        <v>4</v>
      </c>
      <c r="F62" s="18"/>
      <c r="G62" s="18"/>
      <c r="H62" s="18"/>
      <c r="I62" s="18"/>
      <c r="J62" s="18"/>
    </row>
    <row r="63" spans="1:10" s="19" customFormat="1" ht="15.75">
      <c r="A63" s="15"/>
      <c r="B63" s="98" t="s">
        <v>35</v>
      </c>
      <c r="C63" s="148">
        <f>+C46</f>
        <v>502</v>
      </c>
      <c r="D63" s="105">
        <f>+D46</f>
        <v>1671</v>
      </c>
      <c r="E63" s="149">
        <f>+E46</f>
        <v>0</v>
      </c>
      <c r="F63" s="18"/>
      <c r="G63" s="18"/>
      <c r="H63" s="18"/>
      <c r="I63" s="18"/>
      <c r="J63" s="18"/>
    </row>
    <row r="64" spans="1:10" s="19" customFormat="1" ht="15.75">
      <c r="A64" s="15"/>
      <c r="B64" s="99" t="s">
        <v>37</v>
      </c>
      <c r="C64" s="150">
        <v>3935</v>
      </c>
      <c r="D64" s="106">
        <v>4347</v>
      </c>
      <c r="E64" s="151">
        <f>-E56</f>
        <v>4349</v>
      </c>
      <c r="F64" s="18"/>
      <c r="G64" s="18"/>
      <c r="H64" s="18"/>
      <c r="I64" s="18"/>
      <c r="J64" s="18"/>
    </row>
    <row r="65" spans="1:10" s="19" customFormat="1" ht="15.75">
      <c r="A65" s="15"/>
      <c r="B65" s="104" t="s">
        <v>70</v>
      </c>
      <c r="C65" s="152">
        <f>-C64+C63</f>
        <v>-3433</v>
      </c>
      <c r="D65" s="147">
        <f>-D64+D63</f>
        <v>-2676</v>
      </c>
      <c r="E65" s="85">
        <f>-E64+E63</f>
        <v>-4349</v>
      </c>
      <c r="F65" s="128"/>
      <c r="G65" s="18"/>
      <c r="H65" s="18"/>
      <c r="I65" s="18"/>
      <c r="J65" s="18"/>
    </row>
    <row r="66" spans="1:10" s="19" customFormat="1" ht="15.75">
      <c r="A66" s="15"/>
      <c r="B66" s="45"/>
      <c r="C66" s="2"/>
      <c r="D66" s="2"/>
      <c r="E66" s="2"/>
      <c r="F66" s="2"/>
      <c r="G66" s="2"/>
      <c r="H66" s="2"/>
      <c r="I66" s="2"/>
      <c r="J66" s="2"/>
    </row>
    <row r="67" spans="1:10" s="19" customFormat="1" ht="33" customHeight="1">
      <c r="A67" s="32" t="s">
        <v>13</v>
      </c>
      <c r="B67" s="157" t="s">
        <v>100</v>
      </c>
      <c r="C67" s="157"/>
      <c r="D67" s="157"/>
      <c r="E67" s="157"/>
      <c r="F67" s="157"/>
      <c r="G67" s="125"/>
      <c r="H67" s="157"/>
      <c r="I67" s="157"/>
      <c r="J67" s="157"/>
    </row>
    <row r="68" spans="1:10" s="19" customFormat="1" ht="15.75">
      <c r="A68" s="15"/>
      <c r="B68" s="18"/>
      <c r="C68" s="18"/>
      <c r="D68" s="18"/>
      <c r="E68" s="18"/>
      <c r="F68" s="18"/>
      <c r="G68" s="18"/>
      <c r="H68" s="18"/>
      <c r="I68" s="18"/>
      <c r="J68" s="18"/>
    </row>
    <row r="69" spans="1:10" s="19" customFormat="1" ht="15.75">
      <c r="A69" s="15"/>
      <c r="B69" s="50"/>
      <c r="C69" s="16" t="str">
        <f>$C$20</f>
        <v>2014/15</v>
      </c>
      <c r="D69" s="16" t="str">
        <f>$D$20</f>
        <v>2015/16</v>
      </c>
      <c r="E69" s="17" t="str">
        <f>$E$20</f>
        <v>2015/16</v>
      </c>
      <c r="F69" s="18"/>
      <c r="G69" s="18"/>
      <c r="H69" s="18"/>
      <c r="I69" s="18"/>
      <c r="J69" s="18"/>
    </row>
    <row r="70" spans="1:10" s="19" customFormat="1" ht="15.75">
      <c r="A70" s="15"/>
      <c r="B70" s="44" t="s">
        <v>38</v>
      </c>
      <c r="C70" s="20" t="s">
        <v>3</v>
      </c>
      <c r="D70" s="21" t="s">
        <v>81</v>
      </c>
      <c r="E70" s="22" t="s">
        <v>3</v>
      </c>
      <c r="F70" s="18"/>
      <c r="G70" s="18"/>
      <c r="H70" s="18"/>
      <c r="I70" s="18"/>
      <c r="J70" s="18"/>
    </row>
    <row r="71" spans="1:10" s="19" customFormat="1" ht="15.75">
      <c r="A71" s="15"/>
      <c r="B71" s="23"/>
      <c r="C71" s="24" t="s">
        <v>4</v>
      </c>
      <c r="D71" s="25" t="s">
        <v>4</v>
      </c>
      <c r="E71" s="26" t="s">
        <v>4</v>
      </c>
      <c r="F71" s="18"/>
      <c r="G71" s="18"/>
      <c r="H71" s="18"/>
      <c r="I71" s="18"/>
      <c r="J71" s="18"/>
    </row>
    <row r="72" spans="1:10" s="19" customFormat="1" ht="15.75">
      <c r="A72" s="15"/>
      <c r="B72" s="27" t="s">
        <v>39</v>
      </c>
      <c r="C72" s="91">
        <v>2165</v>
      </c>
      <c r="D72" s="68">
        <v>2355</v>
      </c>
      <c r="E72" s="92">
        <v>2265</v>
      </c>
      <c r="F72" s="18"/>
      <c r="G72" s="127"/>
      <c r="H72" s="18"/>
      <c r="I72" s="18"/>
      <c r="J72" s="18"/>
    </row>
    <row r="73" spans="1:10" s="19" customFormat="1" ht="15.75">
      <c r="A73" s="15"/>
      <c r="B73" s="27" t="s">
        <v>40</v>
      </c>
      <c r="C73" s="62">
        <v>16838</v>
      </c>
      <c r="D73" s="63">
        <v>17252</v>
      </c>
      <c r="E73" s="64">
        <v>19668</v>
      </c>
      <c r="F73" s="18"/>
      <c r="G73" s="18"/>
      <c r="H73" s="18"/>
      <c r="I73" s="18"/>
      <c r="J73" s="18"/>
    </row>
    <row r="74" spans="1:10" s="19" customFormat="1" ht="15.75">
      <c r="A74" s="15"/>
      <c r="B74" s="27" t="s">
        <v>72</v>
      </c>
      <c r="C74" s="69">
        <v>2663</v>
      </c>
      <c r="D74" s="70">
        <v>2061</v>
      </c>
      <c r="E74" s="71">
        <v>3105</v>
      </c>
      <c r="F74" s="18"/>
      <c r="G74" s="18"/>
      <c r="H74" s="18"/>
      <c r="I74" s="18"/>
      <c r="J74" s="18"/>
    </row>
    <row r="75" spans="1:10" s="19" customFormat="1" ht="15.75">
      <c r="A75" s="15"/>
      <c r="B75" s="47" t="s">
        <v>41</v>
      </c>
      <c r="C75" s="69">
        <f>SUM(C72:C74)</f>
        <v>21666</v>
      </c>
      <c r="D75" s="70">
        <f>SUM(D72:D74)</f>
        <v>21668</v>
      </c>
      <c r="E75" s="71">
        <f>SUM(E72:E74)</f>
        <v>25038</v>
      </c>
      <c r="F75" s="18"/>
      <c r="G75" s="18"/>
      <c r="H75" s="18"/>
      <c r="I75" s="18"/>
      <c r="J75" s="18"/>
    </row>
    <row r="76" spans="1:10" s="19" customFormat="1" ht="15.75">
      <c r="A76" s="15"/>
      <c r="B76" s="28" t="s">
        <v>42</v>
      </c>
      <c r="C76" s="62">
        <v>-2936</v>
      </c>
      <c r="D76" s="63">
        <v>-2936</v>
      </c>
      <c r="E76" s="64">
        <v>-5270</v>
      </c>
      <c r="F76" s="18"/>
      <c r="G76" s="18"/>
      <c r="H76" s="18"/>
      <c r="I76" s="18"/>
      <c r="J76" s="18"/>
    </row>
    <row r="77" spans="1:10" s="19" customFormat="1" ht="15.75">
      <c r="A77" s="15"/>
      <c r="B77" s="28" t="s">
        <v>43</v>
      </c>
      <c r="C77" s="65">
        <f>+C75+C76</f>
        <v>18730</v>
      </c>
      <c r="D77" s="66">
        <f>+D75+D76</f>
        <v>18732</v>
      </c>
      <c r="E77" s="67">
        <f>+E75+E76</f>
        <v>19768</v>
      </c>
      <c r="F77" s="18"/>
      <c r="G77" s="18"/>
      <c r="H77" s="18"/>
      <c r="I77" s="18"/>
      <c r="J77" s="18"/>
    </row>
    <row r="78" spans="1:10" s="19" customFormat="1" ht="15.75">
      <c r="A78" s="15"/>
      <c r="B78" s="45"/>
      <c r="C78" s="2"/>
      <c r="D78" s="2"/>
      <c r="E78" s="2"/>
      <c r="F78" s="2"/>
      <c r="G78" s="2"/>
      <c r="H78" s="2"/>
      <c r="I78" s="2"/>
      <c r="J78" s="2"/>
    </row>
    <row r="79" spans="1:10" s="19" customFormat="1" ht="30.75" customHeight="1">
      <c r="A79" s="13" t="s">
        <v>14</v>
      </c>
      <c r="B79" s="157" t="s">
        <v>97</v>
      </c>
      <c r="C79" s="157"/>
      <c r="D79" s="157"/>
      <c r="E79" s="157"/>
      <c r="F79" s="157"/>
      <c r="G79" s="125"/>
      <c r="H79" s="157"/>
      <c r="I79" s="157"/>
      <c r="J79" s="157"/>
    </row>
    <row r="80" spans="1:10" s="19" customFormat="1" ht="15" customHeight="1">
      <c r="A80" s="15"/>
      <c r="B80" s="18"/>
      <c r="C80" s="18"/>
      <c r="D80" s="18"/>
      <c r="E80" s="18"/>
      <c r="F80" s="18"/>
      <c r="G80" s="18"/>
      <c r="H80" s="18"/>
      <c r="I80" s="18"/>
      <c r="J80" s="18"/>
    </row>
    <row r="81" spans="1:10" s="19" customFormat="1" ht="15.75">
      <c r="A81" s="15"/>
      <c r="B81" s="50"/>
      <c r="C81" s="16" t="str">
        <f>$C$20</f>
        <v>2014/15</v>
      </c>
      <c r="D81" s="16" t="str">
        <f>$D$20</f>
        <v>2015/16</v>
      </c>
      <c r="E81" s="17" t="str">
        <f>$E$20</f>
        <v>2015/16</v>
      </c>
      <c r="F81" s="18"/>
      <c r="G81" s="18"/>
      <c r="H81" s="18"/>
      <c r="I81" s="18"/>
      <c r="J81" s="18"/>
    </row>
    <row r="82" spans="1:10" s="19" customFormat="1" ht="31.5">
      <c r="A82" s="15"/>
      <c r="B82" s="44" t="s">
        <v>10</v>
      </c>
      <c r="C82" s="20" t="s">
        <v>3</v>
      </c>
      <c r="D82" s="21" t="s">
        <v>81</v>
      </c>
      <c r="E82" s="22" t="s">
        <v>3</v>
      </c>
      <c r="F82" s="18"/>
      <c r="G82" s="18"/>
      <c r="H82" s="18"/>
      <c r="I82" s="18"/>
      <c r="J82" s="18"/>
    </row>
    <row r="83" spans="1:10" s="19" customFormat="1" ht="15.75">
      <c r="A83" s="15"/>
      <c r="B83" s="27" t="s">
        <v>6</v>
      </c>
      <c r="C83" s="93">
        <v>0.0179</v>
      </c>
      <c r="D83" s="94">
        <v>0.0718</v>
      </c>
      <c r="E83" s="132">
        <v>0.0158</v>
      </c>
      <c r="F83" s="18"/>
      <c r="G83" s="18"/>
      <c r="H83" s="18"/>
      <c r="I83" s="18"/>
      <c r="J83" s="18"/>
    </row>
    <row r="84" spans="1:10" s="19" customFormat="1" ht="15.75">
      <c r="A84" s="15"/>
      <c r="B84" s="28" t="s">
        <v>7</v>
      </c>
      <c r="C84" s="30">
        <v>0.1224</v>
      </c>
      <c r="D84" s="31">
        <v>0.115</v>
      </c>
      <c r="E84" s="133">
        <v>0.1143</v>
      </c>
      <c r="F84" s="18"/>
      <c r="G84" s="18"/>
      <c r="H84" s="18"/>
      <c r="I84" s="18"/>
      <c r="J84" s="18"/>
    </row>
    <row r="85" spans="1:10" s="19" customFormat="1" ht="15.75">
      <c r="A85" s="15"/>
      <c r="B85" s="18"/>
      <c r="C85" s="18"/>
      <c r="D85" s="18"/>
      <c r="E85" s="18"/>
      <c r="F85" s="18"/>
      <c r="G85" s="18"/>
      <c r="H85" s="18"/>
      <c r="I85" s="18"/>
      <c r="J85" s="18"/>
    </row>
    <row r="86" spans="1:10" s="19" customFormat="1" ht="39.75" customHeight="1">
      <c r="A86" s="32" t="s">
        <v>17</v>
      </c>
      <c r="B86" s="157" t="s">
        <v>101</v>
      </c>
      <c r="C86" s="157"/>
      <c r="D86" s="157"/>
      <c r="E86" s="157"/>
      <c r="F86" s="157"/>
      <c r="G86" s="125"/>
      <c r="H86" s="157"/>
      <c r="I86" s="157"/>
      <c r="J86" s="157"/>
    </row>
    <row r="87" spans="1:10" s="19" customFormat="1" ht="15.75">
      <c r="A87" s="15"/>
      <c r="B87" s="18"/>
      <c r="C87" s="18"/>
      <c r="D87" s="18"/>
      <c r="E87" s="18"/>
      <c r="F87" s="18"/>
      <c r="G87" s="18"/>
      <c r="H87" s="18"/>
      <c r="I87" s="18"/>
      <c r="J87" s="18"/>
    </row>
    <row r="88" spans="1:10" s="19" customFormat="1" ht="15.75">
      <c r="A88" s="15"/>
      <c r="B88" s="50"/>
      <c r="C88" s="16" t="str">
        <f>$C$20</f>
        <v>2014/15</v>
      </c>
      <c r="D88" s="16" t="str">
        <f>$D$20</f>
        <v>2015/16</v>
      </c>
      <c r="E88" s="17" t="str">
        <f>$E$20</f>
        <v>2015/16</v>
      </c>
      <c r="F88" s="18"/>
      <c r="G88" s="18"/>
      <c r="H88" s="18"/>
      <c r="I88" s="18"/>
      <c r="J88" s="18"/>
    </row>
    <row r="89" spans="1:10" s="19" customFormat="1" ht="15.75">
      <c r="A89" s="15"/>
      <c r="B89" s="44" t="s">
        <v>44</v>
      </c>
      <c r="C89" s="20" t="s">
        <v>3</v>
      </c>
      <c r="D89" s="21" t="s">
        <v>81</v>
      </c>
      <c r="E89" s="22" t="s">
        <v>3</v>
      </c>
      <c r="F89" s="18"/>
      <c r="G89" s="18"/>
      <c r="H89" s="18"/>
      <c r="I89" s="18"/>
      <c r="J89" s="18"/>
    </row>
    <row r="90" spans="1:10" s="19" customFormat="1" ht="15.75">
      <c r="A90" s="15"/>
      <c r="B90" s="23"/>
      <c r="C90" s="24" t="s">
        <v>4</v>
      </c>
      <c r="D90" s="25" t="s">
        <v>4</v>
      </c>
      <c r="E90" s="26" t="s">
        <v>4</v>
      </c>
      <c r="F90" s="18"/>
      <c r="G90" s="18"/>
      <c r="H90" s="18"/>
      <c r="I90" s="18"/>
      <c r="J90" s="18"/>
    </row>
    <row r="91" spans="1:10" s="19" customFormat="1" ht="15.75">
      <c r="A91" s="15"/>
      <c r="B91" s="46" t="s">
        <v>45</v>
      </c>
      <c r="C91" s="72"/>
      <c r="D91" s="7"/>
      <c r="E91" s="73"/>
      <c r="F91" s="18"/>
      <c r="G91" s="18"/>
      <c r="H91" s="18"/>
      <c r="I91" s="18"/>
      <c r="J91" s="18"/>
    </row>
    <row r="92" spans="1:10" s="19" customFormat="1" ht="15.75">
      <c r="A92" s="15"/>
      <c r="B92" s="27" t="s">
        <v>46</v>
      </c>
      <c r="C92" s="74">
        <v>72667</v>
      </c>
      <c r="D92" s="75">
        <v>69589</v>
      </c>
      <c r="E92" s="76">
        <f>+C92+C93</f>
        <v>69589</v>
      </c>
      <c r="F92" s="18"/>
      <c r="G92" s="18"/>
      <c r="H92" s="18"/>
      <c r="I92" s="18"/>
      <c r="J92" s="18"/>
    </row>
    <row r="93" spans="1:11" s="19" customFormat="1" ht="15.75">
      <c r="A93" s="15"/>
      <c r="B93" s="27" t="s">
        <v>47</v>
      </c>
      <c r="C93" s="74">
        <v>-3078</v>
      </c>
      <c r="D93" s="75">
        <v>-4099</v>
      </c>
      <c r="E93" s="76">
        <v>-4099</v>
      </c>
      <c r="F93" s="18"/>
      <c r="G93" s="18"/>
      <c r="H93" s="18"/>
      <c r="I93" s="18"/>
      <c r="J93" s="18"/>
      <c r="K93" s="90"/>
    </row>
    <row r="94" spans="1:10" s="19" customFormat="1" ht="15.75">
      <c r="A94" s="15"/>
      <c r="B94" s="27" t="s">
        <v>48</v>
      </c>
      <c r="C94" s="74">
        <v>1274</v>
      </c>
      <c r="D94" s="75">
        <v>863</v>
      </c>
      <c r="E94" s="76">
        <f>+C94+C95</f>
        <v>863</v>
      </c>
      <c r="F94" s="18"/>
      <c r="G94" s="18"/>
      <c r="H94" s="18"/>
      <c r="I94" s="18"/>
      <c r="J94" s="18"/>
    </row>
    <row r="95" spans="1:10" s="19" customFormat="1" ht="15.75">
      <c r="A95" s="15"/>
      <c r="B95" s="28" t="s">
        <v>71</v>
      </c>
      <c r="C95" s="77">
        <v>-411</v>
      </c>
      <c r="D95" s="78">
        <v>-43</v>
      </c>
      <c r="E95" s="79">
        <v>1135</v>
      </c>
      <c r="F95" s="18"/>
      <c r="G95" s="18"/>
      <c r="H95" s="18"/>
      <c r="I95" s="18"/>
      <c r="J95" s="18"/>
    </row>
    <row r="96" spans="1:10" s="19" customFormat="1" ht="15.75">
      <c r="A96" s="15"/>
      <c r="B96" s="46" t="s">
        <v>49</v>
      </c>
      <c r="C96" s="80">
        <f>SUM(C92:C95)</f>
        <v>70452</v>
      </c>
      <c r="D96" s="81">
        <f>SUM(D92:D95)</f>
        <v>66310</v>
      </c>
      <c r="E96" s="82">
        <f>SUM(E92:E95)</f>
        <v>67488</v>
      </c>
      <c r="F96" s="18"/>
      <c r="G96" s="18"/>
      <c r="H96" s="18"/>
      <c r="I96" s="18"/>
      <c r="J96" s="18"/>
    </row>
    <row r="97" spans="1:10" s="19" customFormat="1" ht="15.75">
      <c r="A97" s="15"/>
      <c r="B97" s="27" t="s">
        <v>50</v>
      </c>
      <c r="C97" s="74">
        <f>+C55</f>
        <v>87512</v>
      </c>
      <c r="D97" s="75">
        <f>+D55</f>
        <v>84836</v>
      </c>
      <c r="E97" s="76">
        <f>+E55</f>
        <v>83163</v>
      </c>
      <c r="F97" s="18"/>
      <c r="G97" s="128"/>
      <c r="H97" s="18"/>
      <c r="I97" s="18"/>
      <c r="J97" s="18"/>
    </row>
    <row r="98" spans="1:10" s="19" customFormat="1" ht="15.75">
      <c r="A98" s="15"/>
      <c r="B98" s="28" t="s">
        <v>51</v>
      </c>
      <c r="C98" s="77">
        <f>+C97-C96</f>
        <v>17060</v>
      </c>
      <c r="D98" s="78">
        <f>+D97-D96</f>
        <v>18526</v>
      </c>
      <c r="E98" s="79">
        <f>+E97-E96</f>
        <v>15675</v>
      </c>
      <c r="F98" s="18"/>
      <c r="G98" s="18"/>
      <c r="H98" s="18"/>
      <c r="I98" s="18"/>
      <c r="J98" s="18"/>
    </row>
    <row r="99" spans="1:10" s="19" customFormat="1" ht="15.75">
      <c r="A99" s="15"/>
      <c r="B99" s="46" t="s">
        <v>52</v>
      </c>
      <c r="C99" s="80"/>
      <c r="D99" s="81"/>
      <c r="E99" s="82"/>
      <c r="F99" s="18"/>
      <c r="G99" s="18"/>
      <c r="H99" s="18"/>
      <c r="I99" s="18"/>
      <c r="J99" s="18"/>
    </row>
    <row r="100" spans="1:10" s="19" customFormat="1" ht="15.75">
      <c r="A100" s="15"/>
      <c r="B100" s="27" t="s">
        <v>26</v>
      </c>
      <c r="C100" s="74">
        <v>9630</v>
      </c>
      <c r="D100" s="75">
        <v>8132</v>
      </c>
      <c r="E100" s="76">
        <v>16360</v>
      </c>
      <c r="F100" s="18"/>
      <c r="G100" s="18"/>
      <c r="H100" s="18"/>
      <c r="I100" s="18"/>
      <c r="J100" s="18"/>
    </row>
    <row r="101" spans="1:10" s="19" customFormat="1" ht="15.75" hidden="1">
      <c r="A101" s="15"/>
      <c r="B101" s="28" t="s">
        <v>53</v>
      </c>
      <c r="C101" s="74"/>
      <c r="D101" s="75"/>
      <c r="E101" s="76"/>
      <c r="F101" s="18"/>
      <c r="G101" s="18"/>
      <c r="H101" s="18"/>
      <c r="I101" s="18"/>
      <c r="J101" s="18"/>
    </row>
    <row r="102" spans="1:10" s="19" customFormat="1" ht="15.75">
      <c r="A102" s="15"/>
      <c r="B102" s="48" t="s">
        <v>54</v>
      </c>
      <c r="C102" s="83">
        <f>+C96-C100</f>
        <v>60822</v>
      </c>
      <c r="D102" s="84">
        <f>+D96-D100</f>
        <v>58178</v>
      </c>
      <c r="E102" s="85">
        <f>+E96-E100</f>
        <v>51128</v>
      </c>
      <c r="F102" s="18"/>
      <c r="G102" s="18"/>
      <c r="H102" s="18"/>
      <c r="I102" s="18"/>
      <c r="J102" s="18"/>
    </row>
    <row r="103" spans="1:9" s="19" customFormat="1" ht="15.75">
      <c r="A103" s="15"/>
      <c r="B103" s="18"/>
      <c r="C103" s="18"/>
      <c r="D103" s="18"/>
      <c r="E103" s="18"/>
      <c r="F103" s="18"/>
      <c r="G103" s="18"/>
      <c r="H103" s="18"/>
      <c r="I103" s="18"/>
    </row>
    <row r="104" spans="1:10" s="19" customFormat="1" ht="53.25" customHeight="1">
      <c r="A104" s="32" t="s">
        <v>63</v>
      </c>
      <c r="B104" s="157" t="s">
        <v>67</v>
      </c>
      <c r="C104" s="157"/>
      <c r="D104" s="157"/>
      <c r="E104" s="157"/>
      <c r="F104" s="157"/>
      <c r="G104" s="125"/>
      <c r="H104" s="157"/>
      <c r="I104" s="157"/>
      <c r="J104" s="157"/>
    </row>
    <row r="105" spans="1:9" s="19" customFormat="1" ht="15.75">
      <c r="A105" s="15"/>
      <c r="B105" s="18"/>
      <c r="C105" s="18"/>
      <c r="D105" s="18"/>
      <c r="E105" s="18"/>
      <c r="F105" s="18"/>
      <c r="G105" s="18"/>
      <c r="H105" s="18"/>
      <c r="I105" s="18"/>
    </row>
    <row r="106" spans="1:16" s="19" customFormat="1" ht="15.75">
      <c r="A106" s="15"/>
      <c r="B106" s="50"/>
      <c r="C106" s="16" t="str">
        <f>$C$20</f>
        <v>2014/15</v>
      </c>
      <c r="D106" s="16" t="str">
        <f>$D$20</f>
        <v>2015/16</v>
      </c>
      <c r="E106" s="17" t="str">
        <f>$E$20</f>
        <v>2015/16</v>
      </c>
      <c r="F106" s="18"/>
      <c r="G106" s="18"/>
      <c r="H106" s="18"/>
      <c r="I106" s="18"/>
      <c r="K106" s="18"/>
      <c r="L106" s="18"/>
      <c r="M106" s="38"/>
      <c r="N106" s="38"/>
      <c r="O106" s="38"/>
      <c r="P106" s="38"/>
    </row>
    <row r="107" spans="1:16" s="19" customFormat="1" ht="15.75">
      <c r="A107" s="15"/>
      <c r="B107" s="44" t="s">
        <v>16</v>
      </c>
      <c r="C107" s="20" t="s">
        <v>3</v>
      </c>
      <c r="D107" s="21" t="s">
        <v>81</v>
      </c>
      <c r="E107" s="22" t="s">
        <v>3</v>
      </c>
      <c r="F107" s="18"/>
      <c r="G107" s="18"/>
      <c r="H107" s="18"/>
      <c r="I107" s="18"/>
      <c r="K107" s="18"/>
      <c r="L107" s="18"/>
      <c r="M107" s="38"/>
      <c r="N107" s="38"/>
      <c r="O107" s="38"/>
      <c r="P107" s="38"/>
    </row>
    <row r="108" spans="1:16" s="19" customFormat="1" ht="15.75">
      <c r="A108" s="15"/>
      <c r="B108" s="23"/>
      <c r="C108" s="24" t="s">
        <v>4</v>
      </c>
      <c r="D108" s="25" t="s">
        <v>4</v>
      </c>
      <c r="E108" s="26" t="s">
        <v>4</v>
      </c>
      <c r="F108" s="18"/>
      <c r="G108" s="18"/>
      <c r="H108" s="18"/>
      <c r="I108" s="18"/>
      <c r="K108" s="18"/>
      <c r="L108" s="18"/>
      <c r="M108" s="38"/>
      <c r="N108" s="38"/>
      <c r="O108" s="38"/>
      <c r="P108" s="38"/>
    </row>
    <row r="109" spans="1:9" s="19" customFormat="1" ht="15.75">
      <c r="A109" s="15"/>
      <c r="B109" s="28" t="s">
        <v>90</v>
      </c>
      <c r="C109" s="100">
        <v>95000</v>
      </c>
      <c r="D109" s="101">
        <v>90000</v>
      </c>
      <c r="E109" s="102">
        <v>90000</v>
      </c>
      <c r="F109" s="18"/>
      <c r="G109" s="18"/>
      <c r="H109" s="18"/>
      <c r="I109" s="18"/>
    </row>
    <row r="110" spans="1:9" s="19" customFormat="1" ht="15.75">
      <c r="A110" s="15"/>
      <c r="B110" s="18"/>
      <c r="C110" s="18"/>
      <c r="D110" s="18"/>
      <c r="E110" s="18"/>
      <c r="F110" s="18"/>
      <c r="G110" s="18"/>
      <c r="H110" s="18"/>
      <c r="I110" s="18"/>
    </row>
    <row r="111" spans="1:10" s="19" customFormat="1" ht="64.5" customHeight="1">
      <c r="A111" s="32" t="s">
        <v>64</v>
      </c>
      <c r="B111" s="157" t="s">
        <v>68</v>
      </c>
      <c r="C111" s="157"/>
      <c r="D111" s="157"/>
      <c r="E111" s="157"/>
      <c r="F111" s="157"/>
      <c r="G111" s="125"/>
      <c r="H111" s="157"/>
      <c r="I111" s="157"/>
      <c r="J111" s="157"/>
    </row>
    <row r="112" spans="1:9" s="19" customFormat="1" ht="15.75">
      <c r="A112" s="15"/>
      <c r="B112" s="18"/>
      <c r="C112" s="18"/>
      <c r="D112" s="18"/>
      <c r="E112" s="18"/>
      <c r="F112" s="18"/>
      <c r="G112" s="18"/>
      <c r="H112" s="18"/>
      <c r="I112" s="18"/>
    </row>
    <row r="113" spans="1:9" s="19" customFormat="1" ht="15.75">
      <c r="A113" s="15"/>
      <c r="B113" s="50"/>
      <c r="C113" s="16" t="str">
        <f>$C$20</f>
        <v>2014/15</v>
      </c>
      <c r="D113" s="16" t="str">
        <f>$D$20</f>
        <v>2015/16</v>
      </c>
      <c r="E113" s="17" t="str">
        <f>$E$20</f>
        <v>2015/16</v>
      </c>
      <c r="F113" s="18"/>
      <c r="G113" s="18"/>
      <c r="H113" s="18"/>
      <c r="I113" s="18"/>
    </row>
    <row r="114" spans="1:9" s="19" customFormat="1" ht="15.75">
      <c r="A114" s="15"/>
      <c r="B114" s="44" t="s">
        <v>15</v>
      </c>
      <c r="C114" s="20" t="s">
        <v>3</v>
      </c>
      <c r="D114" s="21" t="s">
        <v>81</v>
      </c>
      <c r="E114" s="22" t="s">
        <v>3</v>
      </c>
      <c r="F114" s="18"/>
      <c r="G114" s="18"/>
      <c r="H114" s="18"/>
      <c r="I114" s="18"/>
    </row>
    <row r="115" spans="1:9" s="19" customFormat="1" ht="28.5" customHeight="1">
      <c r="A115" s="15"/>
      <c r="B115" s="23"/>
      <c r="C115" s="24" t="s">
        <v>4</v>
      </c>
      <c r="D115" s="25" t="s">
        <v>4</v>
      </c>
      <c r="E115" s="26" t="s">
        <v>4</v>
      </c>
      <c r="F115" s="18"/>
      <c r="G115" s="18"/>
      <c r="H115" s="18"/>
      <c r="I115" s="18"/>
    </row>
    <row r="116" spans="1:9" s="19" customFormat="1" ht="15.75">
      <c r="A116" s="15"/>
      <c r="B116" s="28" t="s">
        <v>90</v>
      </c>
      <c r="C116" s="4">
        <v>100000</v>
      </c>
      <c r="D116" s="5">
        <v>95000</v>
      </c>
      <c r="E116" s="6">
        <v>95000</v>
      </c>
      <c r="F116" s="18"/>
      <c r="G116" s="18"/>
      <c r="H116" s="18"/>
      <c r="I116" s="18"/>
    </row>
    <row r="117" spans="1:9" s="19" customFormat="1" ht="15.75">
      <c r="A117" s="15"/>
      <c r="B117" s="18"/>
      <c r="C117" s="18"/>
      <c r="D117" s="18"/>
      <c r="E117" s="18"/>
      <c r="F117" s="18"/>
      <c r="G117" s="18"/>
      <c r="H117" s="18"/>
      <c r="I117" s="18"/>
    </row>
    <row r="118" ht="7.5" customHeight="1"/>
    <row r="119" spans="1:10" s="19" customFormat="1" ht="51.75" customHeight="1">
      <c r="A119" s="32" t="s">
        <v>65</v>
      </c>
      <c r="B119" s="157" t="s">
        <v>69</v>
      </c>
      <c r="C119" s="157"/>
      <c r="D119" s="157"/>
      <c r="E119" s="157"/>
      <c r="F119" s="157"/>
      <c r="G119" s="125"/>
      <c r="H119" s="157"/>
      <c r="I119" s="157"/>
      <c r="J119" s="157"/>
    </row>
    <row r="120" spans="1:9" s="19" customFormat="1" ht="15.75">
      <c r="A120" s="15"/>
      <c r="B120" s="18"/>
      <c r="C120" s="18"/>
      <c r="D120" s="18"/>
      <c r="E120" s="18"/>
      <c r="F120" s="18"/>
      <c r="G120" s="18"/>
      <c r="H120" s="18"/>
      <c r="I120" s="18"/>
    </row>
    <row r="121" spans="1:9" s="19" customFormat="1" ht="15.75">
      <c r="A121" s="15"/>
      <c r="B121" s="50"/>
      <c r="C121" s="16" t="str">
        <f>$C$20</f>
        <v>2014/15</v>
      </c>
      <c r="D121" s="16" t="str">
        <f>$D$20</f>
        <v>2015/16</v>
      </c>
      <c r="E121" s="17" t="str">
        <f>$E$20</f>
        <v>2015/16</v>
      </c>
      <c r="F121" s="18"/>
      <c r="G121" s="18"/>
      <c r="H121" s="18"/>
      <c r="I121" s="18"/>
    </row>
    <row r="122" spans="1:9" s="19" customFormat="1" ht="28.5" customHeight="1">
      <c r="A122" s="15"/>
      <c r="B122" s="44" t="s">
        <v>55</v>
      </c>
      <c r="C122" s="20" t="s">
        <v>3</v>
      </c>
      <c r="D122" s="21" t="s">
        <v>81</v>
      </c>
      <c r="E122" s="22" t="s">
        <v>3</v>
      </c>
      <c r="F122" s="18"/>
      <c r="G122" s="18"/>
      <c r="H122" s="18"/>
      <c r="I122" s="18"/>
    </row>
    <row r="123" spans="1:9" s="19" customFormat="1" ht="28.5" customHeight="1">
      <c r="A123" s="15"/>
      <c r="B123" s="49"/>
      <c r="C123" s="24" t="s">
        <v>4</v>
      </c>
      <c r="D123" s="25" t="s">
        <v>4</v>
      </c>
      <c r="E123" s="26" t="s">
        <v>4</v>
      </c>
      <c r="F123" s="18"/>
      <c r="G123" s="18"/>
      <c r="H123" s="18"/>
      <c r="I123" s="18"/>
    </row>
    <row r="124" spans="1:16" s="19" customFormat="1" ht="15.75">
      <c r="A124" s="15"/>
      <c r="B124" s="28" t="s">
        <v>8</v>
      </c>
      <c r="C124" s="88">
        <v>79.146</v>
      </c>
      <c r="D124" s="86">
        <v>79.146</v>
      </c>
      <c r="E124" s="87">
        <v>79.146</v>
      </c>
      <c r="F124" s="18"/>
      <c r="G124" s="18"/>
      <c r="H124" s="18"/>
      <c r="I124" s="18"/>
      <c r="L124" s="18"/>
      <c r="M124" s="38"/>
      <c r="N124" s="38"/>
      <c r="O124" s="38"/>
      <c r="P124" s="38"/>
    </row>
    <row r="125" spans="1:9" s="19" customFormat="1" ht="15.75">
      <c r="A125" s="15"/>
      <c r="B125" s="18"/>
      <c r="C125" s="18"/>
      <c r="D125" s="18"/>
      <c r="E125" s="18"/>
      <c r="F125" s="18"/>
      <c r="G125" s="18"/>
      <c r="H125" s="18"/>
      <c r="I125" s="18"/>
    </row>
    <row r="126" spans="1:9" s="19" customFormat="1" ht="15.75">
      <c r="A126" s="39" t="s">
        <v>66</v>
      </c>
      <c r="B126" s="18" t="s">
        <v>82</v>
      </c>
      <c r="C126" s="18"/>
      <c r="D126" s="18"/>
      <c r="E126" s="18"/>
      <c r="F126" s="18"/>
      <c r="G126" s="18"/>
      <c r="H126" s="18"/>
      <c r="I126" s="18"/>
    </row>
    <row r="127" spans="1:9" s="19" customFormat="1" ht="15.75">
      <c r="A127" s="15"/>
      <c r="B127" s="18"/>
      <c r="C127" s="18"/>
      <c r="D127" s="18"/>
      <c r="E127" s="18"/>
      <c r="F127" s="18"/>
      <c r="G127" s="18"/>
      <c r="H127" s="18"/>
      <c r="I127" s="18"/>
    </row>
    <row r="128" spans="1:9" s="19" customFormat="1" ht="15.75">
      <c r="A128" s="15"/>
      <c r="B128" s="50"/>
      <c r="C128" s="16" t="str">
        <f>$C$20</f>
        <v>2014/15</v>
      </c>
      <c r="D128" s="16" t="str">
        <f>$D$20</f>
        <v>2015/16</v>
      </c>
      <c r="E128" s="17" t="str">
        <f>$E$20</f>
        <v>2015/16</v>
      </c>
      <c r="F128" s="18"/>
      <c r="G128" s="18"/>
      <c r="H128" s="18"/>
      <c r="I128" s="18"/>
    </row>
    <row r="129" spans="1:9" s="19" customFormat="1" ht="15.75">
      <c r="A129" s="15"/>
      <c r="B129" s="44" t="s">
        <v>58</v>
      </c>
      <c r="C129" s="21" t="s">
        <v>3</v>
      </c>
      <c r="D129" s="21" t="s">
        <v>81</v>
      </c>
      <c r="E129" s="22" t="s">
        <v>3</v>
      </c>
      <c r="F129" s="18"/>
      <c r="G129" s="18"/>
      <c r="H129" s="18"/>
      <c r="I129" s="18"/>
    </row>
    <row r="130" spans="1:9" s="19" customFormat="1" ht="31.5">
      <c r="A130" s="15"/>
      <c r="B130" s="29" t="s">
        <v>56</v>
      </c>
      <c r="C130" s="40">
        <v>1</v>
      </c>
      <c r="D130" s="41">
        <v>1</v>
      </c>
      <c r="E130" s="42">
        <v>1</v>
      </c>
      <c r="F130" s="18"/>
      <c r="G130" s="18"/>
      <c r="H130" s="18"/>
      <c r="I130" s="18"/>
    </row>
    <row r="131" spans="1:9" s="19" customFormat="1" ht="31.5">
      <c r="A131" s="15"/>
      <c r="B131" s="51" t="s">
        <v>57</v>
      </c>
      <c r="C131" s="52">
        <v>1</v>
      </c>
      <c r="D131" s="53">
        <v>1</v>
      </c>
      <c r="E131" s="54">
        <v>1</v>
      </c>
      <c r="F131" s="18"/>
      <c r="G131" s="18"/>
      <c r="H131" s="18"/>
      <c r="I131" s="18"/>
    </row>
    <row r="132" spans="1:9" s="19" customFormat="1" ht="4.5" customHeight="1">
      <c r="A132" s="15"/>
      <c r="B132" s="18"/>
      <c r="C132" s="18"/>
      <c r="D132" s="18"/>
      <c r="E132" s="18"/>
      <c r="F132" s="18"/>
      <c r="G132" s="18"/>
      <c r="H132" s="18"/>
      <c r="I132" s="18"/>
    </row>
    <row r="133" spans="1:9" s="19" customFormat="1" ht="15.75">
      <c r="A133" s="15"/>
      <c r="B133" s="124" t="s">
        <v>59</v>
      </c>
      <c r="C133" s="158" t="s">
        <v>19</v>
      </c>
      <c r="D133" s="159"/>
      <c r="E133" s="158" t="s">
        <v>18</v>
      </c>
      <c r="F133" s="160"/>
      <c r="I133" s="18"/>
    </row>
    <row r="134" spans="1:9" s="19" customFormat="1" ht="15.75">
      <c r="A134" s="15"/>
      <c r="B134" s="126"/>
      <c r="C134" s="33"/>
      <c r="D134" s="35"/>
      <c r="E134" s="36"/>
      <c r="F134" s="34"/>
      <c r="I134" s="18"/>
    </row>
    <row r="135" spans="1:9" s="19" customFormat="1" ht="15.75">
      <c r="A135" s="15"/>
      <c r="B135" s="36" t="s">
        <v>20</v>
      </c>
      <c r="C135" s="154">
        <v>0</v>
      </c>
      <c r="D135" s="155"/>
      <c r="E135" s="154">
        <v>1</v>
      </c>
      <c r="F135" s="156"/>
      <c r="I135" s="18"/>
    </row>
    <row r="136" spans="1:9" s="19" customFormat="1" ht="15.75">
      <c r="A136" s="15"/>
      <c r="B136" s="36" t="s">
        <v>21</v>
      </c>
      <c r="C136" s="154">
        <v>0</v>
      </c>
      <c r="D136" s="155"/>
      <c r="E136" s="154">
        <v>1</v>
      </c>
      <c r="F136" s="156"/>
      <c r="I136" s="18"/>
    </row>
    <row r="137" spans="1:9" s="19" customFormat="1" ht="15.75">
      <c r="A137" s="15"/>
      <c r="B137" s="36" t="s">
        <v>22</v>
      </c>
      <c r="C137" s="154">
        <v>0</v>
      </c>
      <c r="D137" s="155"/>
      <c r="E137" s="154">
        <v>1</v>
      </c>
      <c r="F137" s="156"/>
      <c r="I137" s="18"/>
    </row>
    <row r="138" spans="1:9" s="19" customFormat="1" ht="15.75">
      <c r="A138" s="15"/>
      <c r="B138" s="36" t="s">
        <v>23</v>
      </c>
      <c r="C138" s="154">
        <v>0</v>
      </c>
      <c r="D138" s="155"/>
      <c r="E138" s="154">
        <v>1</v>
      </c>
      <c r="F138" s="156"/>
      <c r="I138" s="18"/>
    </row>
    <row r="139" spans="1:9" s="19" customFormat="1" ht="15.75">
      <c r="A139" s="15"/>
      <c r="B139" s="36" t="s">
        <v>24</v>
      </c>
      <c r="C139" s="154">
        <v>0</v>
      </c>
      <c r="D139" s="155"/>
      <c r="E139" s="154">
        <v>1</v>
      </c>
      <c r="F139" s="156"/>
      <c r="I139" s="18"/>
    </row>
    <row r="140" spans="2:10" ht="4.5" customHeight="1">
      <c r="B140" s="153"/>
      <c r="C140" s="43"/>
      <c r="D140" s="55"/>
      <c r="E140" s="43"/>
      <c r="F140" s="107"/>
      <c r="I140" s="18"/>
      <c r="J140" s="19"/>
    </row>
    <row r="141" spans="1:9" s="19" customFormat="1" ht="15.75">
      <c r="A141" s="15"/>
      <c r="B141" s="18"/>
      <c r="C141" s="18"/>
      <c r="D141" s="18"/>
      <c r="E141" s="18"/>
      <c r="F141" s="18"/>
      <c r="G141" s="18"/>
      <c r="H141" s="18"/>
      <c r="I141" s="18"/>
    </row>
    <row r="142" spans="1:9" s="19" customFormat="1" ht="15.75">
      <c r="A142" s="15"/>
      <c r="B142" s="50"/>
      <c r="C142" s="16" t="str">
        <f>$C$20</f>
        <v>2014/15</v>
      </c>
      <c r="D142" s="16" t="str">
        <f>$D$20</f>
        <v>2015/16</v>
      </c>
      <c r="E142" s="17" t="str">
        <f>$E$20</f>
        <v>2015/16</v>
      </c>
      <c r="F142" s="18"/>
      <c r="G142" s="18"/>
      <c r="H142" s="18"/>
      <c r="I142" s="18"/>
    </row>
    <row r="143" spans="1:9" s="19" customFormat="1" ht="15.75">
      <c r="A143" s="15"/>
      <c r="B143" s="44"/>
      <c r="C143" s="56" t="s">
        <v>3</v>
      </c>
      <c r="D143" s="57" t="s">
        <v>81</v>
      </c>
      <c r="E143" s="22" t="s">
        <v>3</v>
      </c>
      <c r="F143" s="18"/>
      <c r="G143" s="18"/>
      <c r="H143" s="18"/>
      <c r="I143" s="18"/>
    </row>
    <row r="144" spans="1:9" s="19" customFormat="1" ht="15.75">
      <c r="A144" s="15"/>
      <c r="B144" s="44"/>
      <c r="C144" s="56" t="s">
        <v>4</v>
      </c>
      <c r="D144" s="57" t="s">
        <v>4</v>
      </c>
      <c r="E144" s="22" t="s">
        <v>4</v>
      </c>
      <c r="F144" s="18"/>
      <c r="G144" s="18"/>
      <c r="H144" s="18"/>
      <c r="I144" s="18"/>
    </row>
    <row r="145" spans="1:9" s="19" customFormat="1" ht="15.75">
      <c r="A145" s="15"/>
      <c r="B145" s="58" t="s">
        <v>60</v>
      </c>
      <c r="C145" s="59">
        <v>10000</v>
      </c>
      <c r="D145" s="60">
        <v>10000</v>
      </c>
      <c r="E145" s="61">
        <v>10000</v>
      </c>
      <c r="F145" s="18"/>
      <c r="G145" s="18"/>
      <c r="H145" s="18"/>
      <c r="I145" s="18"/>
    </row>
    <row r="146" spans="1:9" s="19" customFormat="1" ht="15.75">
      <c r="A146" s="15"/>
      <c r="B146" s="18"/>
      <c r="C146" s="18"/>
      <c r="D146" s="18"/>
      <c r="E146" s="18"/>
      <c r="F146" s="18"/>
      <c r="H146" s="18"/>
      <c r="I146" s="18"/>
    </row>
    <row r="147" spans="2:10" ht="15" hidden="1">
      <c r="B147" s="18" t="s">
        <v>25</v>
      </c>
      <c r="F147" s="18"/>
      <c r="G147" s="19"/>
      <c r="H147" s="18"/>
      <c r="I147" s="18"/>
      <c r="J147" s="19"/>
    </row>
    <row r="148" spans="6:10" ht="15" hidden="1">
      <c r="F148" s="18"/>
      <c r="G148" s="19"/>
      <c r="H148" s="18"/>
      <c r="I148" s="18"/>
      <c r="J148" s="19"/>
    </row>
    <row r="149" spans="6:10" ht="15">
      <c r="F149" s="18"/>
      <c r="G149" s="19"/>
      <c r="H149" s="18"/>
      <c r="I149" s="18"/>
      <c r="J149" s="19"/>
    </row>
    <row r="150" spans="6:10" ht="15">
      <c r="F150" s="18"/>
      <c r="G150" s="19"/>
      <c r="H150" s="18"/>
      <c r="I150" s="18"/>
      <c r="J150" s="19"/>
    </row>
    <row r="151" spans="6:10" ht="15">
      <c r="F151" s="18"/>
      <c r="G151" s="19"/>
      <c r="H151" s="18"/>
      <c r="I151" s="18"/>
      <c r="J151" s="19"/>
    </row>
  </sheetData>
  <sheetProtection/>
  <mergeCells count="33">
    <mergeCell ref="C4:D4"/>
    <mergeCell ref="E4:F4"/>
    <mergeCell ref="H33:J33"/>
    <mergeCell ref="B48:F48"/>
    <mergeCell ref="H48:J48"/>
    <mergeCell ref="B58:F58"/>
    <mergeCell ref="H58:J58"/>
    <mergeCell ref="B104:F104"/>
    <mergeCell ref="B19:F19"/>
    <mergeCell ref="B33:F33"/>
    <mergeCell ref="B67:F67"/>
    <mergeCell ref="B79:F79"/>
    <mergeCell ref="H79:J79"/>
    <mergeCell ref="B86:F86"/>
    <mergeCell ref="H86:J86"/>
    <mergeCell ref="H67:J67"/>
    <mergeCell ref="E137:F137"/>
    <mergeCell ref="C135:D135"/>
    <mergeCell ref="E135:F135"/>
    <mergeCell ref="C136:D136"/>
    <mergeCell ref="E136:F136"/>
    <mergeCell ref="C133:D133"/>
    <mergeCell ref="E133:F133"/>
    <mergeCell ref="C139:D139"/>
    <mergeCell ref="E139:F139"/>
    <mergeCell ref="H104:J104"/>
    <mergeCell ref="B111:F111"/>
    <mergeCell ref="H111:J111"/>
    <mergeCell ref="B119:F119"/>
    <mergeCell ref="H119:J119"/>
    <mergeCell ref="C138:D138"/>
    <mergeCell ref="E138:F138"/>
    <mergeCell ref="C137:D137"/>
  </mergeCells>
  <printOptions/>
  <pageMargins left="0.3937007874015748" right="0.3937007874015748" top="0.6692913385826772" bottom="0.3937007874015748" header="0.31496062992125984" footer="0.2755905511811024"/>
  <pageSetup fitToHeight="0" fitToWidth="1" horizontalDpi="600" verticalDpi="600" orientation="portrait" paperSize="9" r:id="rId1"/>
  <headerFooter alignWithMargins="0">
    <oddHeader>&amp;R&amp;"Arial,Bold"&amp;18Appendix C</oddHeader>
  </headerFooter>
  <rowBreaks count="3" manualBreakCount="3">
    <brk id="47" max="5" man="1"/>
    <brk id="85" max="5" man="1"/>
    <brk id="11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Kettering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dmitc</dc:creator>
  <cp:keywords/>
  <dc:description/>
  <cp:lastModifiedBy>Amy Nimmo</cp:lastModifiedBy>
  <cp:lastPrinted>2016-06-08T09:04:31Z</cp:lastPrinted>
  <dcterms:created xsi:type="dcterms:W3CDTF">2012-01-23T12:00:12Z</dcterms:created>
  <dcterms:modified xsi:type="dcterms:W3CDTF">2016-06-08T09:14:49Z</dcterms:modified>
  <cp:category/>
  <cp:version/>
  <cp:contentType/>
  <cp:contentStatus/>
</cp:coreProperties>
</file>