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675" windowHeight="7680" activeTab="1"/>
  </bookViews>
  <sheets>
    <sheet name="Front Sheet" sheetId="1" r:id="rId1"/>
    <sheet name="HRA Summary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nscount" hidden="1">1</definedName>
    <definedName name="ceiling" localSheetId="1">'[5]F &amp; C - Districts'!#REF!</definedName>
    <definedName name="ceiling">'[1]F &amp; C - Districts'!#REF!</definedName>
    <definedName name="data" localSheetId="1">#REF!</definedName>
    <definedName name="data">#REF!</definedName>
    <definedName name="File_Name">#REF!</definedName>
    <definedName name="File_Type">#REF!</definedName>
    <definedName name="_xlnm.Print_Area" localSheetId="1">'HRA Summary'!$A$1:$F$65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<sst xmlns="http://schemas.openxmlformats.org/spreadsheetml/2006/main" count="60" uniqueCount="57">
  <si>
    <t>Ref</t>
  </si>
  <si>
    <t>Original</t>
  </si>
  <si>
    <t>Revised</t>
  </si>
  <si>
    <t>Draft</t>
  </si>
  <si>
    <t>£</t>
  </si>
  <si>
    <t>INCOME</t>
  </si>
  <si>
    <t>Rents - Dwellings Only</t>
  </si>
  <si>
    <t>Service Charges</t>
  </si>
  <si>
    <t xml:space="preserve">Exchequer Contributions </t>
  </si>
  <si>
    <t>Supporting People Grant</t>
  </si>
  <si>
    <t>Total Income</t>
  </si>
  <si>
    <t>EXPENDITURE</t>
  </si>
  <si>
    <t>Repairs and Maintenance</t>
  </si>
  <si>
    <t>General Management</t>
  </si>
  <si>
    <t>Special Services</t>
  </si>
  <si>
    <t>Rents, Rates, Taxes &amp; Other Charges</t>
  </si>
  <si>
    <t>Contribution to Bad Debt Provision</t>
  </si>
  <si>
    <t>Depreciation</t>
  </si>
  <si>
    <t>HRA Self Financing</t>
  </si>
  <si>
    <t>Total Expenditure</t>
  </si>
  <si>
    <t>Net Cost of Services</t>
  </si>
  <si>
    <t>Interest Payable</t>
  </si>
  <si>
    <t xml:space="preserve"> </t>
  </si>
  <si>
    <t>HRA Investment Income</t>
  </si>
  <si>
    <t>Transfer To/From Major Repairs Reserve</t>
  </si>
  <si>
    <t>Contingency</t>
  </si>
  <si>
    <t>Net Operating Expenditure</t>
  </si>
  <si>
    <t>Net Change in Balances</t>
  </si>
  <si>
    <t>Balance Carried Forward</t>
  </si>
  <si>
    <t>Variance Explanations</t>
  </si>
  <si>
    <t>This represents the cost of maintaining the council's housing stock to the expected Housing Standard</t>
  </si>
  <si>
    <t xml:space="preserve">and includes general maintenance, gas servicing and repair costs. </t>
  </si>
  <si>
    <t xml:space="preserve">This represents the cost of running the Councils Sheltered Housing Scheme for vulnerable residents and </t>
  </si>
  <si>
    <t xml:space="preserve">includes expenditure on maintaining the Scheme properties. </t>
  </si>
  <si>
    <t>This represents the cost of Bad Debts to the Housing Revenue Account.</t>
  </si>
  <si>
    <t>Changes in depreciation simply reflects movements in valuation levels associated with property within</t>
  </si>
  <si>
    <t>the HRA. This affects the transfers from the Major Repairs Reserve.</t>
  </si>
  <si>
    <t xml:space="preserve">The Government's new self-financing regime, which replaced the  old subsidy system, came into effect </t>
  </si>
  <si>
    <t xml:space="preserve">on 1st April 2012 with the Council's share of the national housing debt being £72.9m. This represents the </t>
  </si>
  <si>
    <t>interest on the loans together with the annual repayments.</t>
  </si>
  <si>
    <t>This relates to technical recharges between the General Fund and the HRA.</t>
  </si>
  <si>
    <t>It is good practice to have a contingency budget, particularly with the welfare changes.</t>
  </si>
  <si>
    <t>Section 3</t>
  </si>
  <si>
    <t>2014/15</t>
  </si>
  <si>
    <t>DRAFT BUDGET BOOKLET - 2015/16</t>
  </si>
  <si>
    <t>Housing Revenue Account Estimates 2015/16</t>
  </si>
  <si>
    <t>HOUSING REVENUE ACCOUNT ESTIMATES 2015/16</t>
  </si>
  <si>
    <t>2015/16</t>
  </si>
  <si>
    <t xml:space="preserve">The Council continues to follow Government guidelines for rent increases. In 2015/16, KBC tenants face </t>
  </si>
  <si>
    <t>average increases of £1.78 per week, 2.20%, the average rent per week being £81.61 on a 52 week</t>
  </si>
  <si>
    <t xml:space="preserve"> basis.  </t>
  </si>
  <si>
    <t>Increased service charge income is expected during 2015/16 following a review of leaseholder service</t>
  </si>
  <si>
    <t xml:space="preserve">charges. The budget has also increased due to the new Silver Service charges which replaced the </t>
  </si>
  <si>
    <t xml:space="preserve">Supporting People Grant from NCC. </t>
  </si>
  <si>
    <t xml:space="preserve">General Management represents the cost of managing the Housing services provided by the Council </t>
  </si>
  <si>
    <t xml:space="preserve">and includes the cost of running the department efficiently and effectively. </t>
  </si>
  <si>
    <t>This reflects charges for Council Tax on void properties following the introduction of Council Tax Support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</si>
</sst>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(#,##0\)"/>
    <numFmt numFmtId="166" formatCode="#,##0;[Red]\(#,##0\)"/>
    <numFmt numFmtId="167" formatCode="#,##0;\(#,##0\)"/>
    <numFmt numFmtId="168" formatCode="#,##0_ ;[Red]\-#,##0\ "/>
    <numFmt numFmtId="169" formatCode="0_ ;[Red]\-0\ "/>
    <numFmt numFmtId="170" formatCode="_-* #,##0.0_-;\-* #,##0.0_-;_-* &quot;-&quot;??_-;_-@_-"/>
    <numFmt numFmtId="171" formatCode="_-* #,##0_-;\-* #,##0_-;_-* &quot;-&quot;??_-;_-@_-"/>
    <numFmt numFmtId="172" formatCode="#,##0.0"/>
    <numFmt numFmtId="173" formatCode="###,###,###,##0.00;[Red]\-###,###,###,##0.00"/>
    <numFmt numFmtId="174" formatCode="#,##0.0_ ;\(#,##0.0\)"/>
    <numFmt numFmtId="175" formatCode="#,##0.00_ ;\(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_-* #,##0.0000000_-;\-* #,##0.0000000_-;_-* &quot;-&quot;??_-;_-@_-"/>
    <numFmt numFmtId="188" formatCode="_-* #,##0.00000000_-;\-* #,##0.00000000_-;_-* &quot;-&quot;??_-;_-@_-"/>
    <numFmt numFmtId="189" formatCode="_-* #,##0.000000000_-;\-* #,##0.000000000_-;_-* &quot;-&quot;??_-;_-@_-"/>
    <numFmt numFmtId="190" formatCode="_-* #,##0.0000000000_-;\-* #,##0.0000000000_-;_-* &quot;-&quot;??_-;_-@_-"/>
    <numFmt numFmtId="191" formatCode="0.000%"/>
    <numFmt numFmtId="192" formatCode="000000"/>
    <numFmt numFmtId="193" formatCode="#,##0.00;[Red]\(#,##0.00\)"/>
    <numFmt numFmtId="194" formatCode="&quot;£&quot;#,##0.00"/>
    <numFmt numFmtId="195" formatCode="#,##0_ ;\-#,##0\ "/>
    <numFmt numFmtId="196" formatCode="0.0%"/>
    <numFmt numFmtId="197" formatCode="#."/>
    <numFmt numFmtId="198" formatCode="0.0000"/>
    <numFmt numFmtId="199" formatCode="&quot;£&quot;#,##0;\(&quot;£&quot;#,##0\)"/>
    <numFmt numFmtId="200" formatCode="[$-809]dd\ mmmm\ yyyy"/>
    <numFmt numFmtId="201" formatCode="dd/mm/yy;@"/>
    <numFmt numFmtId="202" formatCode="0.000"/>
    <numFmt numFmtId="203" formatCode="[Red]#,##0_ ;\(#,##0\)"/>
    <numFmt numFmtId="204" formatCode="&quot;£&quot;#,##0"/>
    <numFmt numFmtId="205" formatCode="[$-F800]dddd\,\ mmmm\ dd\,\ yyyy"/>
    <numFmt numFmtId="206" formatCode="#,##0.00;\(#,##0.00\)"/>
    <numFmt numFmtId="207" formatCode="#,##0.0;\-#,##0.0"/>
    <numFmt numFmtId="208" formatCode="mmm\-yyyy"/>
    <numFmt numFmtId="209" formatCode="\ \ @"/>
    <numFmt numFmtId="210" formatCode="\ \ \ \ \ @"/>
    <numFmt numFmtId="211" formatCode="0.00_ ;[Red]\-0.00\ "/>
    <numFmt numFmtId="212" formatCode="0.0_ ;[Red]\-0.0\ "/>
    <numFmt numFmtId="213" formatCode="#,##0.0_ ;[Red]\-#,##0.0\ "/>
    <numFmt numFmtId="214" formatCode="#,##0.00_ ;[Red]\-#,##0.00\ "/>
    <numFmt numFmtId="215" formatCode="#,##0.000_ ;[Red]\-#,##0.000\ "/>
    <numFmt numFmtId="216" formatCode="#,##0.0000_ ;[Red]\-#,##0.0000\ "/>
    <numFmt numFmtId="217" formatCode="_-* #,##0.00;[Red]_-* \(#,##0.00\);_-* &quot;-&quot;;"/>
    <numFmt numFmtId="218" formatCode="_-* #,##0.00000000000_-;\-* #,##0.00000000000_-;_-* &quot;-&quot;??_-;_-@_-"/>
    <numFmt numFmtId="219" formatCode="_-* #,##0.000000000000_-;\-* #,##0.0000000000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7" fontId="21" fillId="0" borderId="0" xfId="59" applyNumberFormat="1" applyFont="1" applyBorder="1">
      <alignment/>
      <protection/>
    </xf>
    <xf numFmtId="37" fontId="22" fillId="0" borderId="0" xfId="59" applyNumberFormat="1" applyFont="1" applyBorder="1">
      <alignment/>
      <protection/>
    </xf>
    <xf numFmtId="37" fontId="23" fillId="0" borderId="0" xfId="59" applyNumberFormat="1" applyFont="1">
      <alignment/>
      <protection/>
    </xf>
    <xf numFmtId="0" fontId="22" fillId="0" borderId="0" xfId="59" applyFont="1">
      <alignment/>
      <protection/>
    </xf>
    <xf numFmtId="0" fontId="24" fillId="0" borderId="0" xfId="59" applyFont="1">
      <alignment/>
      <protection/>
    </xf>
    <xf numFmtId="0" fontId="23" fillId="0" borderId="0" xfId="59" applyFont="1">
      <alignment/>
      <protection/>
    </xf>
    <xf numFmtId="0" fontId="23" fillId="0" borderId="10" xfId="59" applyFont="1" applyBorder="1">
      <alignment/>
      <protection/>
    </xf>
    <xf numFmtId="0" fontId="25" fillId="0" borderId="11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37" fontId="23" fillId="0" borderId="11" xfId="59" applyNumberFormat="1" applyFont="1" applyBorder="1" applyAlignment="1">
      <alignment horizontal="center"/>
      <protection/>
    </xf>
    <xf numFmtId="37" fontId="23" fillId="0" borderId="12" xfId="59" applyNumberFormat="1" applyFont="1" applyBorder="1" applyAlignment="1">
      <alignment horizontal="center"/>
      <protection/>
    </xf>
    <xf numFmtId="37" fontId="23" fillId="0" borderId="13" xfId="59" applyNumberFormat="1" applyFont="1" applyBorder="1" applyAlignment="1">
      <alignment horizontal="center"/>
      <protection/>
    </xf>
    <xf numFmtId="10" fontId="22" fillId="0" borderId="12" xfId="59" applyNumberFormat="1" applyFont="1" applyBorder="1" applyAlignment="1">
      <alignment horizontal="center"/>
      <protection/>
    </xf>
    <xf numFmtId="0" fontId="24" fillId="0" borderId="14" xfId="59" applyFont="1" applyBorder="1">
      <alignment/>
      <protection/>
    </xf>
    <xf numFmtId="0" fontId="23" fillId="0" borderId="14" xfId="59" applyFont="1" applyBorder="1">
      <alignment/>
      <protection/>
    </xf>
    <xf numFmtId="0" fontId="23" fillId="0" borderId="14" xfId="59" applyFont="1" applyBorder="1" applyAlignment="1" quotePrefix="1">
      <alignment horizontal="center"/>
      <protection/>
    </xf>
    <xf numFmtId="0" fontId="23" fillId="0" borderId="15" xfId="59" applyFont="1" applyBorder="1" applyAlignment="1" quotePrefix="1">
      <alignment horizontal="center"/>
      <protection/>
    </xf>
    <xf numFmtId="0" fontId="23" fillId="0" borderId="13" xfId="59" applyFont="1" applyBorder="1" applyAlignment="1" quotePrefix="1">
      <alignment horizontal="center"/>
      <protection/>
    </xf>
    <xf numFmtId="0" fontId="22" fillId="0" borderId="15" xfId="59" applyFont="1" applyBorder="1" applyAlignment="1">
      <alignment horizontal="center"/>
      <protection/>
    </xf>
    <xf numFmtId="0" fontId="24" fillId="0" borderId="16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37" fontId="23" fillId="0" borderId="16" xfId="59" applyNumberFormat="1" applyFont="1" applyBorder="1" applyAlignment="1">
      <alignment horizontal="center"/>
      <protection/>
    </xf>
    <xf numFmtId="37" fontId="22" fillId="0" borderId="13" xfId="59" applyNumberFormat="1" applyFont="1" applyBorder="1" applyAlignment="1">
      <alignment horizontal="center"/>
      <protection/>
    </xf>
    <xf numFmtId="0" fontId="22" fillId="0" borderId="16" xfId="59" applyFont="1" applyBorder="1">
      <alignment/>
      <protection/>
    </xf>
    <xf numFmtId="37" fontId="23" fillId="0" borderId="16" xfId="59" applyNumberFormat="1" applyFont="1" applyBorder="1">
      <alignment/>
      <protection/>
    </xf>
    <xf numFmtId="37" fontId="23" fillId="0" borderId="13" xfId="59" applyNumberFormat="1" applyFont="1" applyBorder="1">
      <alignment/>
      <protection/>
    </xf>
    <xf numFmtId="37" fontId="22" fillId="0" borderId="13" xfId="59" applyNumberFormat="1" applyFont="1" applyBorder="1">
      <alignment/>
      <protection/>
    </xf>
    <xf numFmtId="0" fontId="23" fillId="0" borderId="16" xfId="59" applyFont="1" applyBorder="1">
      <alignment/>
      <protection/>
    </xf>
    <xf numFmtId="0" fontId="25" fillId="0" borderId="16" xfId="59" applyFont="1" applyBorder="1" applyAlignment="1">
      <alignment horizontal="center"/>
      <protection/>
    </xf>
    <xf numFmtId="165" fontId="23" fillId="0" borderId="16" xfId="59" applyNumberFormat="1" applyFont="1" applyFill="1" applyBorder="1">
      <alignment/>
      <protection/>
    </xf>
    <xf numFmtId="165" fontId="23" fillId="0" borderId="13" xfId="59" applyNumberFormat="1" applyFont="1" applyFill="1" applyBorder="1">
      <alignment/>
      <protection/>
    </xf>
    <xf numFmtId="165" fontId="23" fillId="0" borderId="13" xfId="59" applyNumberFormat="1" applyFont="1" applyBorder="1">
      <alignment/>
      <protection/>
    </xf>
    <xf numFmtId="165" fontId="22" fillId="0" borderId="13" xfId="59" applyNumberFormat="1" applyFont="1" applyFill="1" applyBorder="1">
      <alignment/>
      <protection/>
    </xf>
    <xf numFmtId="0" fontId="26" fillId="0" borderId="0" xfId="59" applyFont="1">
      <alignment/>
      <protection/>
    </xf>
    <xf numFmtId="0" fontId="26" fillId="0" borderId="16" xfId="59" applyFont="1" applyBorder="1">
      <alignment/>
      <protection/>
    </xf>
    <xf numFmtId="165" fontId="23" fillId="0" borderId="16" xfId="59" applyNumberFormat="1" applyFont="1" applyBorder="1" applyAlignment="1">
      <alignment horizontal="left"/>
      <protection/>
    </xf>
    <xf numFmtId="165" fontId="23" fillId="0" borderId="13" xfId="59" applyNumberFormat="1" applyFont="1" applyFill="1" applyBorder="1" applyAlignment="1">
      <alignment horizontal="left"/>
      <protection/>
    </xf>
    <xf numFmtId="165" fontId="23" fillId="0" borderId="13" xfId="59" applyNumberFormat="1" applyFont="1" applyBorder="1" applyAlignment="1">
      <alignment horizontal="left"/>
      <protection/>
    </xf>
    <xf numFmtId="165" fontId="22" fillId="0" borderId="13" xfId="59" applyNumberFormat="1" applyFont="1" applyBorder="1" applyAlignment="1">
      <alignment horizontal="left"/>
      <protection/>
    </xf>
    <xf numFmtId="0" fontId="22" fillId="0" borderId="17" xfId="59" applyFont="1" applyBorder="1">
      <alignment/>
      <protection/>
    </xf>
    <xf numFmtId="165" fontId="23" fillId="0" borderId="17" xfId="59" applyNumberFormat="1" applyFont="1" applyBorder="1">
      <alignment/>
      <protection/>
    </xf>
    <xf numFmtId="165" fontId="23" fillId="0" borderId="18" xfId="59" applyNumberFormat="1" applyFont="1" applyFill="1" applyBorder="1">
      <alignment/>
      <protection/>
    </xf>
    <xf numFmtId="165" fontId="22" fillId="0" borderId="18" xfId="59" applyNumberFormat="1" applyFont="1" applyFill="1" applyBorder="1">
      <alignment/>
      <protection/>
    </xf>
    <xf numFmtId="0" fontId="27" fillId="0" borderId="16" xfId="59" applyFont="1" applyBorder="1">
      <alignment/>
      <protection/>
    </xf>
    <xf numFmtId="165" fontId="27" fillId="0" borderId="16" xfId="59" applyNumberFormat="1" applyFont="1" applyBorder="1">
      <alignment/>
      <protection/>
    </xf>
    <xf numFmtId="165" fontId="27" fillId="0" borderId="13" xfId="59" applyNumberFormat="1" applyFont="1" applyFill="1" applyBorder="1">
      <alignment/>
      <protection/>
    </xf>
    <xf numFmtId="165" fontId="27" fillId="0" borderId="13" xfId="59" applyNumberFormat="1" applyFont="1" applyBorder="1">
      <alignment/>
      <protection/>
    </xf>
    <xf numFmtId="165" fontId="28" fillId="0" borderId="13" xfId="59" applyNumberFormat="1" applyFont="1" applyBorder="1">
      <alignment/>
      <protection/>
    </xf>
    <xf numFmtId="165" fontId="23" fillId="0" borderId="16" xfId="59" applyNumberFormat="1" applyFont="1" applyBorder="1">
      <alignment/>
      <protection/>
    </xf>
    <xf numFmtId="165" fontId="22" fillId="0" borderId="13" xfId="59" applyNumberFormat="1" applyFont="1" applyBorder="1">
      <alignment/>
      <protection/>
    </xf>
    <xf numFmtId="0" fontId="23" fillId="0" borderId="16" xfId="59" applyFont="1" applyBorder="1" applyAlignment="1">
      <alignment horizontal="left"/>
      <protection/>
    </xf>
    <xf numFmtId="165" fontId="22" fillId="0" borderId="18" xfId="59" applyNumberFormat="1" applyFont="1" applyBorder="1">
      <alignment/>
      <protection/>
    </xf>
    <xf numFmtId="0" fontId="22" fillId="0" borderId="19" xfId="59" applyFont="1" applyBorder="1">
      <alignment/>
      <protection/>
    </xf>
    <xf numFmtId="165" fontId="23" fillId="0" borderId="19" xfId="59" applyNumberFormat="1" applyFont="1" applyBorder="1">
      <alignment/>
      <protection/>
    </xf>
    <xf numFmtId="165" fontId="23" fillId="0" borderId="20" xfId="59" applyNumberFormat="1" applyFont="1" applyFill="1" applyBorder="1">
      <alignment/>
      <protection/>
    </xf>
    <xf numFmtId="165" fontId="22" fillId="0" borderId="20" xfId="59" applyNumberFormat="1" applyFont="1" applyBorder="1">
      <alignment/>
      <protection/>
    </xf>
    <xf numFmtId="165" fontId="23" fillId="0" borderId="0" xfId="59" applyNumberFormat="1" applyFont="1" applyBorder="1">
      <alignment/>
      <protection/>
    </xf>
    <xf numFmtId="165" fontId="22" fillId="0" borderId="16" xfId="59" applyNumberFormat="1" applyFont="1" applyFill="1" applyBorder="1">
      <alignment/>
      <protection/>
    </xf>
    <xf numFmtId="165" fontId="23" fillId="0" borderId="20" xfId="59" applyNumberFormat="1" applyFont="1" applyBorder="1">
      <alignment/>
      <protection/>
    </xf>
    <xf numFmtId="165" fontId="23" fillId="0" borderId="21" xfId="59" applyNumberFormat="1" applyFont="1" applyBorder="1">
      <alignment/>
      <protection/>
    </xf>
    <xf numFmtId="165" fontId="23" fillId="0" borderId="11" xfId="59" applyNumberFormat="1" applyFont="1" applyBorder="1">
      <alignment/>
      <protection/>
    </xf>
    <xf numFmtId="165" fontId="23" fillId="0" borderId="12" xfId="59" applyNumberFormat="1" applyFont="1" applyBorder="1">
      <alignment/>
      <protection/>
    </xf>
    <xf numFmtId="165" fontId="22" fillId="0" borderId="12" xfId="59" applyNumberFormat="1" applyFont="1" applyBorder="1">
      <alignment/>
      <protection/>
    </xf>
    <xf numFmtId="0" fontId="24" fillId="0" borderId="22" xfId="59" applyFont="1" applyBorder="1">
      <alignment/>
      <protection/>
    </xf>
    <xf numFmtId="0" fontId="23" fillId="0" borderId="22" xfId="59" applyFont="1" applyBorder="1">
      <alignment/>
      <protection/>
    </xf>
    <xf numFmtId="37" fontId="23" fillId="0" borderId="22" xfId="59" applyNumberFormat="1" applyFont="1" applyBorder="1">
      <alignment/>
      <protection/>
    </xf>
    <xf numFmtId="0" fontId="22" fillId="0" borderId="22" xfId="59" applyFont="1" applyBorder="1">
      <alignment/>
      <protection/>
    </xf>
    <xf numFmtId="0" fontId="22" fillId="0" borderId="12" xfId="59" applyFont="1" applyBorder="1">
      <alignment/>
      <protection/>
    </xf>
    <xf numFmtId="37" fontId="23" fillId="0" borderId="0" xfId="59" applyNumberFormat="1" applyFont="1" applyBorder="1">
      <alignment/>
      <protection/>
    </xf>
    <xf numFmtId="0" fontId="22" fillId="0" borderId="13" xfId="59" applyFont="1" applyBorder="1">
      <alignment/>
      <protection/>
    </xf>
    <xf numFmtId="0" fontId="23" fillId="0" borderId="0" xfId="59" applyFont="1" applyFill="1" applyBorder="1">
      <alignment/>
      <protection/>
    </xf>
    <xf numFmtId="37" fontId="23" fillId="0" borderId="0" xfId="59" applyNumberFormat="1" applyFont="1" applyFill="1" applyBorder="1">
      <alignment/>
      <protection/>
    </xf>
    <xf numFmtId="0" fontId="22" fillId="0" borderId="13" xfId="59" applyFont="1" applyFill="1" applyBorder="1">
      <alignment/>
      <protection/>
    </xf>
    <xf numFmtId="0" fontId="25" fillId="0" borderId="23" xfId="59" applyFont="1" applyBorder="1" applyAlignment="1">
      <alignment horizontal="center"/>
      <protection/>
    </xf>
    <xf numFmtId="0" fontId="23" fillId="0" borderId="10" xfId="59" applyFont="1" applyFill="1" applyBorder="1">
      <alignment/>
      <protection/>
    </xf>
    <xf numFmtId="37" fontId="23" fillId="0" borderId="10" xfId="59" applyNumberFormat="1" applyFont="1" applyFill="1" applyBorder="1">
      <alignment/>
      <protection/>
    </xf>
    <xf numFmtId="0" fontId="22" fillId="0" borderId="15" xfId="59" applyFont="1" applyFill="1" applyBorder="1">
      <alignment/>
      <protection/>
    </xf>
    <xf numFmtId="0" fontId="25" fillId="0" borderId="0" xfId="59" applyFont="1" applyAlignment="1">
      <alignment horizontal="center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24" xfId="59" applyFont="1" applyFill="1" applyBorder="1" applyAlignment="1">
      <alignment horizontal="center"/>
      <protection/>
    </xf>
    <xf numFmtId="0" fontId="25" fillId="0" borderId="24" xfId="59" applyNumberFormat="1" applyFont="1" applyFill="1" applyBorder="1" applyAlignment="1" quotePrefix="1">
      <alignment horizontal="center"/>
      <protection/>
    </xf>
    <xf numFmtId="0" fontId="25" fillId="0" borderId="25" xfId="59" applyFont="1" applyFill="1" applyBorder="1" applyAlignment="1">
      <alignment horizontal="left"/>
      <protection/>
    </xf>
    <xf numFmtId="0" fontId="25" fillId="0" borderId="25" xfId="59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/>
      <protection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udget Book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1" descr="Small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15-16\Budget%20Book\HRA%20Detailed%20Budget%20Book%2015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7-08\Budget%20Book\Summary%20Budget%20Book\Int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 Book 2009-10"/>
      <sheetName val="Budget Book 2010-11"/>
      <sheetName val="Actions"/>
      <sheetName val="Guide"/>
      <sheetName val="Data for Business Plan"/>
      <sheetName val="Budget Book 201516"/>
      <sheetName val="Items to be entered"/>
      <sheetName val="Reconciliation Notes"/>
      <sheetName val="Account Code Checker"/>
      <sheetName val="HRA Summary"/>
      <sheetName val="Original 1516"/>
      <sheetName val="Revised 1415"/>
      <sheetName val="Original 1415"/>
      <sheetName val="Variance Org 1516 to Org 1415"/>
      <sheetName val="Summary by Account Code"/>
      <sheetName val="Info For Service Heads"/>
      <sheetName val="Cost Centres"/>
      <sheetName val="Chart"/>
      <sheetName val="Summary"/>
    </sheetNames>
    <sheetDataSet>
      <sheetData sheetId="5">
        <row r="59">
          <cell r="E59">
            <v>388810</v>
          </cell>
          <cell r="F59">
            <v>332450</v>
          </cell>
          <cell r="G59">
            <v>345820</v>
          </cell>
        </row>
        <row r="82">
          <cell r="E82">
            <v>57000</v>
          </cell>
          <cell r="F82">
            <v>32000</v>
          </cell>
          <cell r="G82">
            <v>27000</v>
          </cell>
        </row>
        <row r="141">
          <cell r="E141">
            <v>1526605</v>
          </cell>
          <cell r="F141">
            <v>1568930</v>
          </cell>
          <cell r="G141">
            <v>1630050</v>
          </cell>
        </row>
        <row r="188">
          <cell r="E188">
            <v>494848</v>
          </cell>
          <cell r="F188">
            <v>544930</v>
          </cell>
          <cell r="G188">
            <v>495220</v>
          </cell>
        </row>
        <row r="226">
          <cell r="E226">
            <v>182326</v>
          </cell>
          <cell r="F226">
            <v>136400</v>
          </cell>
          <cell r="G226">
            <v>182840</v>
          </cell>
        </row>
        <row r="268">
          <cell r="E268">
            <v>727990</v>
          </cell>
          <cell r="F268">
            <v>780410</v>
          </cell>
          <cell r="G268">
            <v>754950</v>
          </cell>
        </row>
        <row r="310">
          <cell r="E310">
            <v>207971</v>
          </cell>
          <cell r="F310">
            <v>208460</v>
          </cell>
          <cell r="G310">
            <v>246500</v>
          </cell>
        </row>
        <row r="337">
          <cell r="E337">
            <v>82700</v>
          </cell>
          <cell r="F337">
            <v>81200</v>
          </cell>
          <cell r="G337">
            <v>89100</v>
          </cell>
        </row>
        <row r="364">
          <cell r="E364">
            <v>4700</v>
          </cell>
          <cell r="F364">
            <v>4300</v>
          </cell>
          <cell r="G364">
            <v>8400</v>
          </cell>
        </row>
        <row r="438">
          <cell r="E438">
            <v>2139840</v>
          </cell>
          <cell r="F438">
            <v>2143320</v>
          </cell>
          <cell r="G438">
            <v>2398360</v>
          </cell>
        </row>
        <row r="459">
          <cell r="E459">
            <v>29000</v>
          </cell>
          <cell r="F459">
            <v>22000</v>
          </cell>
          <cell r="G459">
            <v>24000</v>
          </cell>
        </row>
        <row r="519">
          <cell r="E519">
            <v>700420</v>
          </cell>
          <cell r="F519">
            <v>670430</v>
          </cell>
          <cell r="G519">
            <v>705570</v>
          </cell>
        </row>
        <row r="557">
          <cell r="E557">
            <v>6740</v>
          </cell>
          <cell r="F557">
            <v>6740</v>
          </cell>
          <cell r="G557">
            <v>6740</v>
          </cell>
        </row>
        <row r="603">
          <cell r="E603">
            <v>308700</v>
          </cell>
          <cell r="F603">
            <v>312840</v>
          </cell>
          <cell r="G603">
            <v>282800</v>
          </cell>
        </row>
        <row r="613">
          <cell r="F613">
            <v>4819220</v>
          </cell>
          <cell r="G613">
            <v>4797220</v>
          </cell>
        </row>
        <row r="616">
          <cell r="E616">
            <v>4819220</v>
          </cell>
        </row>
        <row r="636">
          <cell r="E636">
            <v>110000</v>
          </cell>
          <cell r="F636">
            <v>120000</v>
          </cell>
          <cell r="G636">
            <v>110000</v>
          </cell>
        </row>
        <row r="646">
          <cell r="E646">
            <v>200000</v>
          </cell>
          <cell r="F646">
            <v>200000</v>
          </cell>
          <cell r="G646">
            <v>200000</v>
          </cell>
        </row>
        <row r="653">
          <cell r="E653">
            <v>-6600</v>
          </cell>
          <cell r="F653">
            <v>-6600</v>
          </cell>
          <cell r="G653">
            <v>-6600</v>
          </cell>
        </row>
        <row r="654">
          <cell r="E654">
            <v>1533400</v>
          </cell>
          <cell r="F654">
            <v>1437000</v>
          </cell>
          <cell r="G654">
            <v>1505300</v>
          </cell>
        </row>
        <row r="656">
          <cell r="E656">
            <v>190350</v>
          </cell>
          <cell r="F656">
            <v>190350</v>
          </cell>
          <cell r="G656">
            <v>190350</v>
          </cell>
        </row>
        <row r="657">
          <cell r="E657">
            <v>1672180</v>
          </cell>
          <cell r="F657">
            <v>1906820</v>
          </cell>
          <cell r="G657">
            <v>1803580</v>
          </cell>
        </row>
        <row r="658">
          <cell r="E658">
            <v>-200</v>
          </cell>
          <cell r="F658">
            <v>-200</v>
          </cell>
          <cell r="G658">
            <v>-200</v>
          </cell>
        </row>
        <row r="659">
          <cell r="E659">
            <v>150000</v>
          </cell>
          <cell r="F659">
            <v>79000</v>
          </cell>
          <cell r="G659">
            <v>150000</v>
          </cell>
        </row>
        <row r="675">
          <cell r="E675">
            <v>0</v>
          </cell>
          <cell r="F675">
            <v>0</v>
          </cell>
          <cell r="G67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3:I25"/>
  <sheetViews>
    <sheetView zoomScalePageLayoutView="0" workbookViewId="0" topLeftCell="A13">
      <selection activeCell="A20" sqref="A20"/>
    </sheetView>
  </sheetViews>
  <sheetFormatPr defaultColWidth="9.140625" defaultRowHeight="12.75"/>
  <sheetData>
    <row r="13" spans="1:9" ht="26.25">
      <c r="A13" s="87" t="s">
        <v>44</v>
      </c>
      <c r="B13" s="87"/>
      <c r="C13" s="87"/>
      <c r="D13" s="87"/>
      <c r="E13" s="87"/>
      <c r="F13" s="87"/>
      <c r="G13" s="87"/>
      <c r="H13" s="87"/>
      <c r="I13" s="87"/>
    </row>
    <row r="14" ht="23.25">
      <c r="A14" s="79"/>
    </row>
    <row r="15" spans="1:9" ht="23.25">
      <c r="A15" s="88"/>
      <c r="B15" s="88"/>
      <c r="C15" s="88"/>
      <c r="D15" s="88"/>
      <c r="E15" s="88"/>
      <c r="F15" s="88"/>
      <c r="G15" s="88"/>
      <c r="H15" s="88"/>
      <c r="I15" s="88"/>
    </row>
    <row r="16" spans="1:9" ht="23.25">
      <c r="A16" s="88" t="s">
        <v>42</v>
      </c>
      <c r="B16" s="88"/>
      <c r="C16" s="88"/>
      <c r="D16" s="88"/>
      <c r="E16" s="88"/>
      <c r="F16" s="88"/>
      <c r="G16" s="88"/>
      <c r="H16" s="88"/>
      <c r="I16" s="88"/>
    </row>
    <row r="17" ht="23.25">
      <c r="A17" s="79"/>
    </row>
    <row r="18" ht="23.25">
      <c r="A18" s="79"/>
    </row>
    <row r="19" spans="1:9" ht="20.25">
      <c r="A19" s="89" t="s">
        <v>45</v>
      </c>
      <c r="B19" s="89"/>
      <c r="C19" s="89"/>
      <c r="D19" s="89"/>
      <c r="E19" s="89"/>
      <c r="F19" s="89"/>
      <c r="G19" s="89"/>
      <c r="H19" s="89"/>
      <c r="I19" s="89"/>
    </row>
    <row r="20" spans="1:9" ht="20.25">
      <c r="A20" s="80"/>
      <c r="B20" s="80"/>
      <c r="C20" s="80"/>
      <c r="D20" s="80"/>
      <c r="E20" s="80"/>
      <c r="F20" s="80"/>
      <c r="G20" s="80"/>
      <c r="H20" s="80"/>
      <c r="I20" s="80"/>
    </row>
    <row r="21" spans="1:9" ht="20.2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20.25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20.2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20.25">
      <c r="A24" s="80"/>
      <c r="B24" s="80"/>
      <c r="C24" s="80"/>
      <c r="D24" s="80"/>
      <c r="E24" s="80"/>
      <c r="F24" s="80"/>
      <c r="G24" s="80"/>
      <c r="H24" s="80"/>
      <c r="I24" s="80"/>
    </row>
    <row r="25" spans="1:9" ht="20.25">
      <c r="A25" s="86"/>
      <c r="B25" s="86"/>
      <c r="C25" s="86"/>
      <c r="D25" s="86"/>
      <c r="E25" s="86"/>
      <c r="F25" s="86"/>
      <c r="G25" s="86"/>
      <c r="H25" s="86"/>
      <c r="I25" s="86"/>
    </row>
  </sheetData>
  <sheetProtection/>
  <mergeCells count="7">
    <mergeCell ref="A21:I21"/>
    <mergeCell ref="A23:I23"/>
    <mergeCell ref="A25:I25"/>
    <mergeCell ref="A13:I13"/>
    <mergeCell ref="A15:I15"/>
    <mergeCell ref="A16:I16"/>
    <mergeCell ref="A19:I19"/>
  </mergeCells>
  <printOptions/>
  <pageMargins left="0.7480314960629921" right="0.7480314960629921" top="0.984251968503937" bottom="0.984251968503937" header="0.5118110236220472" footer="0.5118110236220472"/>
  <pageSetup firstPageNumber="3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6.421875" style="5" customWidth="1"/>
    <col min="2" max="2" width="42.8515625" style="6" customWidth="1"/>
    <col min="3" max="4" width="19.7109375" style="3" customWidth="1"/>
    <col min="5" max="5" width="1.7109375" style="3" customWidth="1"/>
    <col min="6" max="6" width="19.7109375" style="4" customWidth="1"/>
    <col min="7" max="16384" width="9.140625" style="5" customWidth="1"/>
  </cols>
  <sheetData>
    <row r="1" spans="1:2" ht="18">
      <c r="A1" s="1" t="s">
        <v>46</v>
      </c>
      <c r="B1" s="2"/>
    </row>
    <row r="2" ht="16.5" thickBot="1">
      <c r="B2" s="7"/>
    </row>
    <row r="3" spans="1:6" ht="15.75">
      <c r="A3" s="8" t="s">
        <v>0</v>
      </c>
      <c r="B3" s="9"/>
      <c r="C3" s="10" t="s">
        <v>1</v>
      </c>
      <c r="D3" s="11" t="s">
        <v>2</v>
      </c>
      <c r="E3" s="12"/>
      <c r="F3" s="13" t="s">
        <v>3</v>
      </c>
    </row>
    <row r="4" spans="1:6" ht="16.5" thickBot="1">
      <c r="A4" s="14"/>
      <c r="B4" s="15"/>
      <c r="C4" s="16" t="s">
        <v>43</v>
      </c>
      <c r="D4" s="17" t="s">
        <v>43</v>
      </c>
      <c r="E4" s="18"/>
      <c r="F4" s="19" t="s">
        <v>47</v>
      </c>
    </row>
    <row r="5" spans="1:6" ht="15.75">
      <c r="A5" s="20"/>
      <c r="B5" s="21"/>
      <c r="C5" s="22" t="s">
        <v>4</v>
      </c>
      <c r="D5" s="12" t="s">
        <v>4</v>
      </c>
      <c r="E5" s="12"/>
      <c r="F5" s="23" t="s">
        <v>4</v>
      </c>
    </row>
    <row r="6" spans="1:6" ht="15.75">
      <c r="A6" s="20"/>
      <c r="B6" s="24" t="s">
        <v>5</v>
      </c>
      <c r="C6" s="25"/>
      <c r="D6" s="26"/>
      <c r="E6" s="26"/>
      <c r="F6" s="27"/>
    </row>
    <row r="7" spans="1:6" ht="15.75">
      <c r="A7" s="20"/>
      <c r="B7" s="28"/>
      <c r="C7" s="25"/>
      <c r="D7" s="26"/>
      <c r="E7" s="26"/>
      <c r="F7" s="27"/>
    </row>
    <row r="8" spans="1:6" s="34" customFormat="1" ht="15.75">
      <c r="A8" s="29">
        <v>1</v>
      </c>
      <c r="B8" s="28" t="s">
        <v>6</v>
      </c>
      <c r="C8" s="30">
        <v>15234000</v>
      </c>
      <c r="D8" s="31">
        <v>15144000</v>
      </c>
      <c r="E8" s="32"/>
      <c r="F8" s="33">
        <v>15501000</v>
      </c>
    </row>
    <row r="9" spans="1:6" s="34" customFormat="1" ht="15.75">
      <c r="A9" s="29">
        <v>2</v>
      </c>
      <c r="B9" s="28" t="s">
        <v>7</v>
      </c>
      <c r="C9" s="30">
        <v>292000</v>
      </c>
      <c r="D9" s="31">
        <v>446000</v>
      </c>
      <c r="E9" s="32"/>
      <c r="F9" s="33">
        <v>446000</v>
      </c>
    </row>
    <row r="10" spans="1:6" s="34" customFormat="1" ht="15.75" hidden="1">
      <c r="A10" s="35"/>
      <c r="B10" s="28" t="s">
        <v>8</v>
      </c>
      <c r="C10" s="30"/>
      <c r="D10" s="31"/>
      <c r="E10" s="32"/>
      <c r="F10" s="33"/>
    </row>
    <row r="11" spans="1:6" s="34" customFormat="1" ht="15.75" hidden="1">
      <c r="A11" s="29"/>
      <c r="B11" s="28" t="s">
        <v>9</v>
      </c>
      <c r="C11" s="30">
        <f>'[4]Budget Book 201516'!E675</f>
        <v>0</v>
      </c>
      <c r="D11" s="31">
        <f>'[4]Budget Book 201516'!F675</f>
        <v>0</v>
      </c>
      <c r="E11" s="32"/>
      <c r="F11" s="33">
        <f>'[4]Budget Book 201516'!G675</f>
        <v>0</v>
      </c>
    </row>
    <row r="12" spans="1:6" s="34" customFormat="1" ht="15.75">
      <c r="A12" s="35"/>
      <c r="B12" s="28"/>
      <c r="C12" s="36"/>
      <c r="D12" s="37"/>
      <c r="E12" s="38"/>
      <c r="F12" s="39"/>
    </row>
    <row r="13" spans="1:6" s="34" customFormat="1" ht="15.75">
      <c r="A13" s="35"/>
      <c r="B13" s="40" t="s">
        <v>10</v>
      </c>
      <c r="C13" s="41">
        <f>SUM(C8:C12)</f>
        <v>15526000</v>
      </c>
      <c r="D13" s="42">
        <f>SUM(D8:D12)</f>
        <v>15590000</v>
      </c>
      <c r="E13" s="32"/>
      <c r="F13" s="43">
        <f>SUM(F8:F12)</f>
        <v>15947000</v>
      </c>
    </row>
    <row r="14" spans="1:6" s="34" customFormat="1" ht="15">
      <c r="A14" s="35"/>
      <c r="B14" s="44"/>
      <c r="C14" s="45"/>
      <c r="D14" s="46"/>
      <c r="E14" s="47"/>
      <c r="F14" s="48"/>
    </row>
    <row r="15" spans="1:6" ht="15.75">
      <c r="A15" s="20"/>
      <c r="B15" s="28"/>
      <c r="C15" s="49"/>
      <c r="D15" s="31"/>
      <c r="E15" s="32"/>
      <c r="F15" s="50"/>
    </row>
    <row r="16" spans="1:6" ht="15.75">
      <c r="A16" s="20"/>
      <c r="B16" s="24" t="s">
        <v>11</v>
      </c>
      <c r="C16" s="49"/>
      <c r="D16" s="31"/>
      <c r="E16" s="32"/>
      <c r="F16" s="50"/>
    </row>
    <row r="17" spans="1:6" ht="15.75">
      <c r="A17" s="20"/>
      <c r="B17" s="28"/>
      <c r="C17" s="49"/>
      <c r="D17" s="31"/>
      <c r="E17" s="32"/>
      <c r="F17" s="50"/>
    </row>
    <row r="18" spans="1:6" ht="15.75">
      <c r="A18" s="29">
        <v>3</v>
      </c>
      <c r="B18" s="28" t="s">
        <v>12</v>
      </c>
      <c r="C18" s="30">
        <f>'[4]Budget Book 201516'!E59+'[4]Budget Book 201516'!E82+'[4]Budget Book 201516'!E141+'[4]Budget Book 201516'!E188+'[4]Budget Book 201516'!E226+'[4]Budget Book 201516'!E268+'[4]Budget Book 201516'!E337+'[4]Budget Book 201516'!E364+'[4]Budget Book 201516'!E310</f>
        <v>3672950</v>
      </c>
      <c r="D18" s="30">
        <f>'[4]Budget Book 201516'!F59+'[4]Budget Book 201516'!F82+'[4]Budget Book 201516'!F141+'[4]Budget Book 201516'!F188+'[4]Budget Book 201516'!F226+'[4]Budget Book 201516'!F268+'[4]Budget Book 201516'!F337+'[4]Budget Book 201516'!F364+'[4]Budget Book 201516'!F310</f>
        <v>3689080</v>
      </c>
      <c r="E18" s="32"/>
      <c r="F18" s="50">
        <f>'[4]Budget Book 201516'!G59+'[4]Budget Book 201516'!G141+'[4]Budget Book 201516'!G188+'[4]Budget Book 201516'!G226+'[4]Budget Book 201516'!G268+'[4]Budget Book 201516'!G337+'[4]Budget Book 201516'!G364+'[4]Budget Book 201516'!G82+'[4]Budget Book 201516'!G310</f>
        <v>3779880</v>
      </c>
    </row>
    <row r="19" spans="1:6" ht="15.75">
      <c r="A19" s="29">
        <v>4</v>
      </c>
      <c r="B19" s="28" t="s">
        <v>13</v>
      </c>
      <c r="C19" s="30">
        <f>'[4]Budget Book 201516'!E438+'[4]Budget Book 201516'!E459</f>
        <v>2168840</v>
      </c>
      <c r="D19" s="31">
        <f>'[4]Budget Book 201516'!F438+'[4]Budget Book 201516'!F459</f>
        <v>2165320</v>
      </c>
      <c r="E19" s="32"/>
      <c r="F19" s="50">
        <f>'[4]Budget Book 201516'!G438+'[4]Budget Book 201516'!G459</f>
        <v>2422360</v>
      </c>
    </row>
    <row r="20" spans="1:6" ht="15.75">
      <c r="A20" s="29">
        <v>5</v>
      </c>
      <c r="B20" s="28" t="s">
        <v>14</v>
      </c>
      <c r="C20" s="30">
        <f>'[4]Budget Book 201516'!E519+'[4]Budget Book 201516'!E557+'[4]Budget Book 201516'!E603</f>
        <v>1015860</v>
      </c>
      <c r="D20" s="31">
        <f>'[4]Budget Book 201516'!F519+'[4]Budget Book 201516'!F557+'[4]Budget Book 201516'!F603</f>
        <v>990010</v>
      </c>
      <c r="E20" s="32"/>
      <c r="F20" s="50">
        <f>'[4]Budget Book 201516'!G519+'[4]Budget Book 201516'!G557+'[4]Budget Book 201516'!G603</f>
        <v>995110</v>
      </c>
    </row>
    <row r="21" spans="1:6" ht="15.75">
      <c r="A21" s="29">
        <v>6</v>
      </c>
      <c r="B21" s="28" t="s">
        <v>15</v>
      </c>
      <c r="C21" s="30">
        <f>'[4]Budget Book 201516'!E636</f>
        <v>110000</v>
      </c>
      <c r="D21" s="31">
        <f>'[4]Budget Book 201516'!F636</f>
        <v>120000</v>
      </c>
      <c r="E21" s="32"/>
      <c r="F21" s="33">
        <f>'[4]Budget Book 201516'!G636</f>
        <v>110000</v>
      </c>
    </row>
    <row r="22" spans="1:6" ht="15.75">
      <c r="A22" s="29">
        <v>7</v>
      </c>
      <c r="B22" s="28" t="s">
        <v>16</v>
      </c>
      <c r="C22" s="30">
        <f>'[4]Budget Book 201516'!E646</f>
        <v>200000</v>
      </c>
      <c r="D22" s="31">
        <f>'[4]Budget Book 201516'!F646</f>
        <v>200000</v>
      </c>
      <c r="E22" s="32"/>
      <c r="F22" s="33">
        <f>'[4]Budget Book 201516'!G646</f>
        <v>200000</v>
      </c>
    </row>
    <row r="23" spans="1:6" ht="15.75">
      <c r="A23" s="29">
        <v>8</v>
      </c>
      <c r="B23" s="51" t="s">
        <v>17</v>
      </c>
      <c r="C23" s="30">
        <f>'[4]Budget Book 201516'!E654</f>
        <v>1533400</v>
      </c>
      <c r="D23" s="31">
        <f>'[4]Budget Book 201516'!F654</f>
        <v>1437000</v>
      </c>
      <c r="E23" s="32"/>
      <c r="F23" s="50">
        <f>'[4]Budget Book 201516'!G654</f>
        <v>1505300</v>
      </c>
    </row>
    <row r="24" spans="1:6" ht="15.75">
      <c r="A24" s="29">
        <v>9</v>
      </c>
      <c r="B24" s="51" t="s">
        <v>18</v>
      </c>
      <c r="C24" s="30">
        <f>'[4]Budget Book 201516'!E616</f>
        <v>4819220</v>
      </c>
      <c r="D24" s="31">
        <f>'[4]Budget Book 201516'!F613</f>
        <v>4819220</v>
      </c>
      <c r="E24" s="31"/>
      <c r="F24" s="33">
        <f>'[4]Budget Book 201516'!G613</f>
        <v>4797220</v>
      </c>
    </row>
    <row r="25" spans="1:6" ht="15.75">
      <c r="A25" s="20"/>
      <c r="B25" s="28"/>
      <c r="C25" s="36"/>
      <c r="D25" s="37"/>
      <c r="E25" s="38"/>
      <c r="F25" s="39"/>
    </row>
    <row r="26" spans="1:6" ht="15.75">
      <c r="A26" s="20"/>
      <c r="B26" s="40" t="s">
        <v>19</v>
      </c>
      <c r="C26" s="41">
        <f>SUM(C17:C25)</f>
        <v>13520270</v>
      </c>
      <c r="D26" s="42">
        <f>SUM(D17:D25)</f>
        <v>13420630</v>
      </c>
      <c r="E26" s="32"/>
      <c r="F26" s="52">
        <f>SUM(F17:F25)</f>
        <v>13809870</v>
      </c>
    </row>
    <row r="27" spans="1:6" ht="15.75">
      <c r="A27" s="20"/>
      <c r="B27" s="28"/>
      <c r="C27" s="36"/>
      <c r="D27" s="37"/>
      <c r="E27" s="38"/>
      <c r="F27" s="39"/>
    </row>
    <row r="28" spans="1:6" ht="16.5" thickBot="1">
      <c r="A28" s="20"/>
      <c r="B28" s="53" t="s">
        <v>20</v>
      </c>
      <c r="C28" s="54">
        <f>C26-C13</f>
        <v>-2005730</v>
      </c>
      <c r="D28" s="55">
        <f>D26-D13</f>
        <v>-2169370</v>
      </c>
      <c r="E28" s="32"/>
      <c r="F28" s="56">
        <f>F26-F13</f>
        <v>-2137130</v>
      </c>
    </row>
    <row r="29" spans="1:6" ht="15.75">
      <c r="A29" s="20"/>
      <c r="B29" s="28"/>
      <c r="C29" s="49"/>
      <c r="D29" s="31"/>
      <c r="E29" s="32"/>
      <c r="F29" s="50"/>
    </row>
    <row r="30" spans="1:6" ht="15.75">
      <c r="A30" s="20"/>
      <c r="B30" s="28"/>
      <c r="C30" s="49"/>
      <c r="D30" s="31"/>
      <c r="E30" s="32"/>
      <c r="F30" s="50"/>
    </row>
    <row r="31" spans="1:6" ht="15.75">
      <c r="A31" s="29">
        <v>10</v>
      </c>
      <c r="B31" s="28" t="s">
        <v>21</v>
      </c>
      <c r="C31" s="30">
        <f>'[4]Budget Book 201516'!E656</f>
        <v>190350</v>
      </c>
      <c r="D31" s="31">
        <f>'[4]Budget Book 201516'!F656</f>
        <v>190350</v>
      </c>
      <c r="E31" s="32"/>
      <c r="F31" s="33">
        <f>'[4]Budget Book 201516'!G656</f>
        <v>190350</v>
      </c>
    </row>
    <row r="32" spans="1:6" ht="15.75">
      <c r="A32" s="29" t="s">
        <v>22</v>
      </c>
      <c r="B32" s="28" t="s">
        <v>23</v>
      </c>
      <c r="C32" s="30">
        <f>'[4]Budget Book 201516'!E658+'[4]Budget Book 201516'!E653</f>
        <v>-6800</v>
      </c>
      <c r="D32" s="31">
        <f>'[4]Budget Book 201516'!F658+'[4]Budget Book 201516'!F653</f>
        <v>-6800</v>
      </c>
      <c r="E32" s="31"/>
      <c r="F32" s="33">
        <f>'[4]Budget Book 201516'!G658+'[4]Budget Book 201516'!G653</f>
        <v>-6800</v>
      </c>
    </row>
    <row r="33" spans="1:6" ht="15.75">
      <c r="A33" s="29">
        <v>8</v>
      </c>
      <c r="B33" s="28" t="s">
        <v>24</v>
      </c>
      <c r="C33" s="30">
        <f>'[4]Budget Book 201516'!E657</f>
        <v>1672180</v>
      </c>
      <c r="D33" s="31">
        <f>'[4]Budget Book 201516'!F657</f>
        <v>1906820</v>
      </c>
      <c r="E33" s="57"/>
      <c r="F33" s="58">
        <f>'[4]Budget Book 201516'!G657</f>
        <v>1803580</v>
      </c>
    </row>
    <row r="34" spans="1:6" ht="15.75">
      <c r="A34" s="29">
        <v>11</v>
      </c>
      <c r="B34" s="28" t="s">
        <v>25</v>
      </c>
      <c r="C34" s="30">
        <f>'[4]Budget Book 201516'!E659</f>
        <v>150000</v>
      </c>
      <c r="D34" s="31">
        <f>'[4]Budget Book 201516'!F659</f>
        <v>79000</v>
      </c>
      <c r="E34" s="57"/>
      <c r="F34" s="58">
        <f>'[4]Budget Book 201516'!G659</f>
        <v>150000</v>
      </c>
    </row>
    <row r="35" spans="1:6" ht="15.75">
      <c r="A35" s="20"/>
      <c r="B35" s="28"/>
      <c r="C35" s="36"/>
      <c r="D35" s="37"/>
      <c r="E35" s="38"/>
      <c r="F35" s="39"/>
    </row>
    <row r="36" spans="1:6" ht="16.5" thickBot="1">
      <c r="A36" s="20"/>
      <c r="B36" s="53" t="s">
        <v>26</v>
      </c>
      <c r="C36" s="54">
        <f>SUM(C28:C35)</f>
        <v>0</v>
      </c>
      <c r="D36" s="59">
        <f>SUM(D28:D35)</f>
        <v>0</v>
      </c>
      <c r="E36" s="32"/>
      <c r="F36" s="56">
        <f>SUM(F28:F35)</f>
        <v>0</v>
      </c>
    </row>
    <row r="37" spans="1:6" ht="6" customHeight="1">
      <c r="A37" s="20"/>
      <c r="B37" s="28"/>
      <c r="C37" s="49"/>
      <c r="D37" s="32"/>
      <c r="E37" s="32"/>
      <c r="F37" s="50"/>
    </row>
    <row r="38" spans="1:6" ht="16.5" thickBot="1">
      <c r="A38" s="20"/>
      <c r="B38" s="53" t="s">
        <v>27</v>
      </c>
      <c r="C38" s="54">
        <f>SUM(C36:C37)</f>
        <v>0</v>
      </c>
      <c r="D38" s="59">
        <f>SUM(D36:D37)</f>
        <v>0</v>
      </c>
      <c r="E38" s="32"/>
      <c r="F38" s="56">
        <f>SUM(F36:F37)</f>
        <v>0</v>
      </c>
    </row>
    <row r="39" spans="1:6" ht="16.5" thickBot="1">
      <c r="A39" s="20"/>
      <c r="B39" s="28"/>
      <c r="C39" s="60"/>
      <c r="D39" s="32"/>
      <c r="E39" s="32"/>
      <c r="F39" s="50"/>
    </row>
    <row r="40" spans="1:6" ht="16.5" thickBot="1">
      <c r="A40" s="29"/>
      <c r="B40" s="9" t="s">
        <v>28</v>
      </c>
      <c r="C40" s="61">
        <v>-587000</v>
      </c>
      <c r="D40" s="62">
        <f>C40+D38</f>
        <v>-587000</v>
      </c>
      <c r="E40" s="32"/>
      <c r="F40" s="63">
        <f>D40+F38</f>
        <v>-587000</v>
      </c>
    </row>
    <row r="41" spans="1:6" ht="16.5" thickBot="1">
      <c r="A41" s="64"/>
      <c r="B41" s="65"/>
      <c r="C41" s="66"/>
      <c r="D41" s="66"/>
      <c r="E41" s="66"/>
      <c r="F41" s="67"/>
    </row>
    <row r="42" spans="1:6" ht="15.75">
      <c r="A42" s="83" t="s">
        <v>29</v>
      </c>
      <c r="B42" s="84"/>
      <c r="C42" s="66"/>
      <c r="D42" s="66"/>
      <c r="E42" s="66"/>
      <c r="F42" s="68"/>
    </row>
    <row r="43" spans="1:6" ht="15.75">
      <c r="A43" s="81"/>
      <c r="B43" s="71"/>
      <c r="C43" s="69"/>
      <c r="D43" s="69"/>
      <c r="E43" s="69"/>
      <c r="F43" s="70"/>
    </row>
    <row r="44" spans="1:6" ht="15.75">
      <c r="A44" s="81">
        <v>1</v>
      </c>
      <c r="B44" s="71" t="s">
        <v>48</v>
      </c>
      <c r="C44" s="72"/>
      <c r="D44" s="72"/>
      <c r="E44" s="72"/>
      <c r="F44" s="73"/>
    </row>
    <row r="45" spans="1:6" ht="15.75">
      <c r="A45" s="81"/>
      <c r="B45" s="71" t="s">
        <v>49</v>
      </c>
      <c r="C45" s="72"/>
      <c r="D45" s="72"/>
      <c r="E45" s="72"/>
      <c r="F45" s="73"/>
    </row>
    <row r="46" spans="1:6" ht="15.75">
      <c r="A46" s="81"/>
      <c r="B46" s="71" t="s">
        <v>50</v>
      </c>
      <c r="C46" s="72"/>
      <c r="D46" s="72"/>
      <c r="E46" s="72"/>
      <c r="F46" s="73"/>
    </row>
    <row r="47" spans="1:6" ht="15.75">
      <c r="A47" s="81">
        <v>2</v>
      </c>
      <c r="B47" s="71" t="s">
        <v>51</v>
      </c>
      <c r="C47" s="72"/>
      <c r="D47" s="72"/>
      <c r="E47" s="72"/>
      <c r="F47" s="73"/>
    </row>
    <row r="48" spans="1:6" ht="15.75">
      <c r="A48" s="81"/>
      <c r="B48" s="71" t="s">
        <v>52</v>
      </c>
      <c r="C48" s="72"/>
      <c r="D48" s="72"/>
      <c r="E48" s="72"/>
      <c r="F48" s="73"/>
    </row>
    <row r="49" spans="1:6" ht="15.75">
      <c r="A49" s="81"/>
      <c r="B49" s="71" t="s">
        <v>53</v>
      </c>
      <c r="C49" s="72"/>
      <c r="D49" s="72"/>
      <c r="E49" s="72"/>
      <c r="F49" s="73"/>
    </row>
    <row r="50" spans="1:6" ht="15.75">
      <c r="A50" s="81">
        <v>3</v>
      </c>
      <c r="B50" s="85" t="s">
        <v>30</v>
      </c>
      <c r="C50" s="72"/>
      <c r="D50" s="72"/>
      <c r="E50" s="72"/>
      <c r="F50" s="73"/>
    </row>
    <row r="51" spans="1:6" ht="15.75">
      <c r="A51" s="81"/>
      <c r="B51" s="85" t="s">
        <v>31</v>
      </c>
      <c r="C51" s="72"/>
      <c r="D51" s="72"/>
      <c r="E51" s="72"/>
      <c r="F51" s="73"/>
    </row>
    <row r="52" spans="1:6" ht="15.75">
      <c r="A52" s="81">
        <v>4</v>
      </c>
      <c r="B52" s="85" t="s">
        <v>54</v>
      </c>
      <c r="C52" s="72"/>
      <c r="D52" s="72"/>
      <c r="E52" s="72"/>
      <c r="F52" s="73"/>
    </row>
    <row r="53" spans="1:6" ht="15.75">
      <c r="A53" s="81"/>
      <c r="B53" s="85" t="s">
        <v>55</v>
      </c>
      <c r="C53" s="72"/>
      <c r="D53" s="72"/>
      <c r="E53" s="72"/>
      <c r="F53" s="73"/>
    </row>
    <row r="54" spans="1:6" ht="15.75">
      <c r="A54" s="81">
        <v>5</v>
      </c>
      <c r="B54" s="85" t="s">
        <v>32</v>
      </c>
      <c r="C54" s="72"/>
      <c r="D54" s="72"/>
      <c r="E54" s="72"/>
      <c r="F54" s="73"/>
    </row>
    <row r="55" spans="1:6" ht="15.75">
      <c r="A55" s="81"/>
      <c r="B55" s="85" t="s">
        <v>33</v>
      </c>
      <c r="C55" s="72"/>
      <c r="D55" s="72"/>
      <c r="E55" s="72"/>
      <c r="F55" s="73"/>
    </row>
    <row r="56" spans="1:6" ht="15.75">
      <c r="A56" s="81">
        <v>6</v>
      </c>
      <c r="B56" s="71" t="s">
        <v>56</v>
      </c>
      <c r="C56" s="72"/>
      <c r="D56" s="72"/>
      <c r="E56" s="72"/>
      <c r="F56" s="73"/>
    </row>
    <row r="57" spans="1:6" ht="15.75">
      <c r="A57" s="81">
        <v>7</v>
      </c>
      <c r="B57" s="71" t="s">
        <v>34</v>
      </c>
      <c r="C57" s="72"/>
      <c r="D57" s="72"/>
      <c r="E57" s="72"/>
      <c r="F57" s="73"/>
    </row>
    <row r="58" spans="1:6" ht="15.75">
      <c r="A58" s="81">
        <v>8</v>
      </c>
      <c r="B58" s="85" t="s">
        <v>35</v>
      </c>
      <c r="C58" s="72"/>
      <c r="D58" s="72"/>
      <c r="E58" s="72"/>
      <c r="F58" s="73"/>
    </row>
    <row r="59" spans="1:6" ht="15.75">
      <c r="A59" s="81"/>
      <c r="B59" s="85" t="s">
        <v>36</v>
      </c>
      <c r="C59" s="72"/>
      <c r="D59" s="72"/>
      <c r="E59" s="72"/>
      <c r="F59" s="73"/>
    </row>
    <row r="60" spans="1:6" ht="15.75">
      <c r="A60" s="82">
        <v>9</v>
      </c>
      <c r="B60" s="71" t="s">
        <v>37</v>
      </c>
      <c r="C60" s="72"/>
      <c r="D60" s="72"/>
      <c r="E60" s="72"/>
      <c r="F60" s="73"/>
    </row>
    <row r="61" spans="1:6" ht="15.75">
      <c r="A61" s="81"/>
      <c r="B61" s="71" t="s">
        <v>38</v>
      </c>
      <c r="C61" s="72"/>
      <c r="D61" s="72"/>
      <c r="E61" s="72"/>
      <c r="F61" s="73"/>
    </row>
    <row r="62" spans="1:6" ht="15.75">
      <c r="A62" s="81"/>
      <c r="B62" s="71" t="s">
        <v>39</v>
      </c>
      <c r="C62" s="72"/>
      <c r="D62" s="72"/>
      <c r="E62" s="72"/>
      <c r="F62" s="73"/>
    </row>
    <row r="63" spans="1:6" ht="15.75">
      <c r="A63" s="81">
        <v>10</v>
      </c>
      <c r="B63" s="85" t="s">
        <v>40</v>
      </c>
      <c r="C63" s="72"/>
      <c r="D63" s="72"/>
      <c r="E63" s="72"/>
      <c r="F63" s="73"/>
    </row>
    <row r="64" spans="1:6" ht="15.75">
      <c r="A64" s="81">
        <v>11</v>
      </c>
      <c r="B64" s="71" t="s">
        <v>41</v>
      </c>
      <c r="C64" s="72"/>
      <c r="D64" s="72"/>
      <c r="E64" s="72"/>
      <c r="F64" s="73"/>
    </row>
    <row r="65" spans="1:6" ht="16.5" thickBot="1">
      <c r="A65" s="74"/>
      <c r="B65" s="75"/>
      <c r="C65" s="76"/>
      <c r="D65" s="76"/>
      <c r="E65" s="76"/>
      <c r="F65" s="77"/>
    </row>
    <row r="66" ht="15.75">
      <c r="A66" s="78"/>
    </row>
    <row r="67" ht="15.75">
      <c r="A67" s="78"/>
    </row>
  </sheetData>
  <sheetProtection/>
  <printOptions horizontalCentered="1"/>
  <pageMargins left="0.3937007874015748" right="0.3937007874015748" top="0.4724409448818898" bottom="0.4724409448818898" header="0.11811023622047245" footer="0.2755905511811024"/>
  <pageSetup firstPageNumber="38" useFirstPageNumber="1" fitToHeight="0" fitToWidth="1" horizontalDpi="600" verticalDpi="600" orientation="portrait" paperSize="9" scale="88" r:id="rId1"/>
  <headerFooter alignWithMargins="0">
    <oddFooter>&amp;C&amp;12&amp;P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ppate</dc:creator>
  <cp:keywords/>
  <dc:description/>
  <cp:lastModifiedBy>Pina Patel</cp:lastModifiedBy>
  <cp:lastPrinted>2015-01-08T10:31:54Z</cp:lastPrinted>
  <dcterms:created xsi:type="dcterms:W3CDTF">2013-01-14T09:33:40Z</dcterms:created>
  <dcterms:modified xsi:type="dcterms:W3CDTF">2015-01-08T10:32:00Z</dcterms:modified>
  <cp:category/>
  <cp:version/>
  <cp:contentType/>
  <cp:contentStatus/>
</cp:coreProperties>
</file>