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9720" windowHeight="6540" tabRatio="822" activeTab="0"/>
  </bookViews>
  <sheets>
    <sheet name="Front" sheetId="1" r:id="rId1"/>
    <sheet name="Cap Prog - Summary" sheetId="2" r:id="rId2"/>
    <sheet name="Cap Prog - Detail (Budget Book)" sheetId="3" r:id="rId3"/>
  </sheets>
  <externalReferences>
    <externalReference r:id="rId6"/>
    <externalReference r:id="rId7"/>
  </externalReferences>
  <definedNames>
    <definedName name="anscount" hidden="1">1</definedName>
    <definedName name="ceiling">'[1]F &amp; C - Districts'!#REF!</definedName>
    <definedName name="data">#REF!</definedName>
    <definedName name="File_Name">#REF!</definedName>
    <definedName name="File_Type">#REF!</definedName>
    <definedName name="_xlnm.Print_Area" localSheetId="2">'Cap Prog - Detail (Budget Book)'!$B$1:$H$119</definedName>
    <definedName name="_xlnm.Print_Area" localSheetId="1">'Cap Prog - Summary'!$B$1:$H$28</definedName>
    <definedName name="_xlnm.Print_Titles" localSheetId="2">'Cap Prog - Detail (Budget Book)'!$3:$5</definedName>
    <definedName name="Sheet_Name">#REF!</definedName>
  </definedNames>
  <calcPr fullCalcOnLoad="1"/>
</workbook>
</file>

<file path=xl/sharedStrings.xml><?xml version="1.0" encoding="utf-8"?>
<sst xmlns="http://schemas.openxmlformats.org/spreadsheetml/2006/main" count="231" uniqueCount="123">
  <si>
    <t>2017/18</t>
  </si>
  <si>
    <t>Deeble Road Bridge</t>
  </si>
  <si>
    <t>ITS - Ise Valley Pavillion Roof</t>
  </si>
  <si>
    <t>ITS - Library Toilets</t>
  </si>
  <si>
    <t>Hawthorns Demolition</t>
  </si>
  <si>
    <t>Ise Skate Park</t>
  </si>
  <si>
    <t>Parkwood Leisure Renewal</t>
  </si>
  <si>
    <t/>
  </si>
  <si>
    <t>Wicksteed Lake</t>
  </si>
  <si>
    <t>Section 2</t>
  </si>
  <si>
    <t>Latest Estimate</t>
  </si>
  <si>
    <t>Indicative Estimate</t>
  </si>
  <si>
    <t>1. EXPENDITURE SUMMARY:</t>
  </si>
  <si>
    <t>A. HOUSING SCHEMES (HRA)</t>
  </si>
  <si>
    <t>B. GENERAL FUND SCHEMES:</t>
  </si>
  <si>
    <t>Private Sector Housing Improvement</t>
  </si>
  <si>
    <t>Investment &amp;  Repair Programme</t>
  </si>
  <si>
    <t xml:space="preserve">Community Project Schemes </t>
  </si>
  <si>
    <t xml:space="preserve">Total </t>
  </si>
  <si>
    <t>2. FINANCING ANALYSIS:</t>
  </si>
  <si>
    <t>Major Repairs Allowance (MRA)</t>
  </si>
  <si>
    <t>Grants and Contributions</t>
  </si>
  <si>
    <t>Decent Homes - Electrical Upgrades</t>
  </si>
  <si>
    <t>Rolling Programme:</t>
  </si>
  <si>
    <t>Rothwell Rd Cemetery - Extension</t>
  </si>
  <si>
    <t>New Desborough Leisure Centre - Fit out</t>
  </si>
  <si>
    <t>Enhancements</t>
  </si>
  <si>
    <t>Global Budget Provision</t>
  </si>
  <si>
    <t>Scheme</t>
  </si>
  <si>
    <t>Sub Total</t>
  </si>
  <si>
    <t>£000</t>
  </si>
  <si>
    <t>HOUSING REVENUE ACCOUNT</t>
  </si>
  <si>
    <t>Kitchen &amp; Bathroom Renewal</t>
  </si>
  <si>
    <t>Sheltered Accommodation Upgrading</t>
  </si>
  <si>
    <t>Door Entry Scheme</t>
  </si>
  <si>
    <t>Window Renewal Programme</t>
  </si>
  <si>
    <t xml:space="preserve">Central Heating </t>
  </si>
  <si>
    <t>Other Schemes</t>
  </si>
  <si>
    <t>Structural Improvements</t>
  </si>
  <si>
    <t>Environmental Improvements - Highfields</t>
  </si>
  <si>
    <t>GENERAL FUND</t>
  </si>
  <si>
    <t>Minor Works / Renovation / DFG's</t>
  </si>
  <si>
    <t>Private Sector Decent Homes Project</t>
  </si>
  <si>
    <t>Social Housing Grants</t>
  </si>
  <si>
    <t>Pastures Caravan Site - New Site</t>
  </si>
  <si>
    <t>Village Hall Grants</t>
  </si>
  <si>
    <t>Borough Wide - Recycling Project</t>
  </si>
  <si>
    <t>Conservation Area Enhancement Schemes</t>
  </si>
  <si>
    <t>Shopfront Improvements</t>
  </si>
  <si>
    <t>Invest To Save Projects</t>
  </si>
  <si>
    <t>Small Capital Works</t>
  </si>
  <si>
    <t>CAPITAL PROGRAMME TOTAL</t>
  </si>
  <si>
    <t>Decent Homes - Re-Roofing</t>
  </si>
  <si>
    <t>Decent Homes - External Wall Repairs</t>
  </si>
  <si>
    <t>Improving Access for Disabled People</t>
  </si>
  <si>
    <t>Composite Door Replacements</t>
  </si>
  <si>
    <t>Decent Homes - Fire Precautions</t>
  </si>
  <si>
    <t>Decent Homes - Other works</t>
  </si>
  <si>
    <t>External Wall Insulation</t>
  </si>
  <si>
    <t>Decent Homes - Replace Oil Tanks</t>
  </si>
  <si>
    <t>Government Connect - GCSX</t>
  </si>
  <si>
    <t>2013/14</t>
  </si>
  <si>
    <t>Crematorium - Extension</t>
  </si>
  <si>
    <t>Revenue Contribution</t>
  </si>
  <si>
    <t>Infrastructure/Flexible Working</t>
  </si>
  <si>
    <t>IT Replacement programme</t>
  </si>
  <si>
    <t>System Replacements</t>
  </si>
  <si>
    <t>Depot Resurfacing</t>
  </si>
  <si>
    <t>2014/15</t>
  </si>
  <si>
    <t>Major Voids</t>
  </si>
  <si>
    <t>Desborough Greenspace Phase 1</t>
  </si>
  <si>
    <t>Decent Homes - Window Renewals</t>
  </si>
  <si>
    <t>Car Park Machine Replacement</t>
  </si>
  <si>
    <t>Decent Homes - Kitchen &amp; Bathroom Renewal</t>
  </si>
  <si>
    <t>2015/16</t>
  </si>
  <si>
    <t>2016/17</t>
  </si>
  <si>
    <t>Homes for the future</t>
  </si>
  <si>
    <t>Decent Homes - Fire Precautions (Fire Doors)</t>
  </si>
  <si>
    <t>Decent Homes - Central Heating</t>
  </si>
  <si>
    <t>Loft and Internal Wall Insulation</t>
  </si>
  <si>
    <t>Sheltered Housing - External Area Enhancements</t>
  </si>
  <si>
    <t>Conversion of Wardens Flat</t>
  </si>
  <si>
    <t>Car Parking</t>
  </si>
  <si>
    <t>SCW - Rockingham Road Pleasure Park Footpaths</t>
  </si>
  <si>
    <t>Repair / Replacement:</t>
  </si>
  <si>
    <t>System Enhancements</t>
  </si>
  <si>
    <t>Main Offices - Major Works</t>
  </si>
  <si>
    <t>Fleet Maintenance Facility</t>
  </si>
  <si>
    <t>Capital Receipts</t>
  </si>
  <si>
    <t>Suite 16:</t>
  </si>
  <si>
    <t>Refurbishment - Hampden Crescent</t>
  </si>
  <si>
    <t>Hawthorns Development Phase1</t>
  </si>
  <si>
    <t>Tresham College Grant</t>
  </si>
  <si>
    <t>Outdoor Gym (Rockingham Road Park)</t>
  </si>
  <si>
    <t>Athletics Track Enhancements</t>
  </si>
  <si>
    <t>Enhancements / Improvements:</t>
  </si>
  <si>
    <t>Market Place Buildings / PR Phase 2</t>
  </si>
  <si>
    <t>Depot Vehicle Wash</t>
  </si>
  <si>
    <t>DRAFT BUDGET BOOKLET - 2014/15</t>
  </si>
  <si>
    <t xml:space="preserve"> CAPITAL PROGRAMME 2013/14 - 2018/19</t>
  </si>
  <si>
    <t>2018/19</t>
  </si>
  <si>
    <t>Empty Homes</t>
  </si>
  <si>
    <t>Hidden Homes</t>
  </si>
  <si>
    <t>Bedsits - Sackville Street</t>
  </si>
  <si>
    <t>Bedsits - High Street</t>
  </si>
  <si>
    <t>5 Bed House Enhancements</t>
  </si>
  <si>
    <t>Community Fund</t>
  </si>
  <si>
    <t>6 Station Road Roof</t>
  </si>
  <si>
    <t>King George V Drainage Scheme</t>
  </si>
  <si>
    <t>Northampton Road Pavilion Roof</t>
  </si>
  <si>
    <t>Museum Roof Renewal</t>
  </si>
  <si>
    <t>Burton Latimer Cemetry</t>
  </si>
  <si>
    <t>Mausoleum</t>
  </si>
  <si>
    <t>Grant Mawsley BMX Track</t>
  </si>
  <si>
    <t>Burton Latimer Civic Centre Enhancements</t>
  </si>
  <si>
    <t>ITS - Market Stalls</t>
  </si>
  <si>
    <t>E-government investment programme</t>
  </si>
  <si>
    <t>Grounds Maintenance Facility</t>
  </si>
  <si>
    <t>Drovers Hall</t>
  </si>
  <si>
    <t>Cunliffe Drive Roof Renewal</t>
  </si>
  <si>
    <t>Capital Programme 2013/14 - 2018/19</t>
  </si>
  <si>
    <t>Town Centre Pedestrianisation / PR Phase 4</t>
  </si>
  <si>
    <t>Borrowing</t>
  </si>
</sst>
</file>

<file path=xl/styles.xml><?xml version="1.0" encoding="utf-8"?>
<styleSheet xmlns="http://schemas.openxmlformats.org/spreadsheetml/2006/main">
  <numFmts count="6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#,##0;\(#,##0\)"/>
    <numFmt numFmtId="166" formatCode="#,##0_ ;[Red]\-#,##0\ "/>
    <numFmt numFmtId="167" formatCode="#,##0.00_ ;[Red]\-#,##0.00\ "/>
    <numFmt numFmtId="168" formatCode="#,##0_ ;[Red]\(#,##0\)\ "/>
    <numFmt numFmtId="169" formatCode="_-* #,##0_-;\-* #,##0_-;_-* &quot;0&quot;??_-;_-@_-"/>
    <numFmt numFmtId="170" formatCode="#,##0;[Red]\(#,##0\)"/>
    <numFmt numFmtId="171" formatCode="#,##0.0_ ;[Red]\-#,##0.0\ "/>
    <numFmt numFmtId="172" formatCode="0_ ;[Red]\-0\ "/>
    <numFmt numFmtId="173" formatCode="_-* #,##0.0_-;\-* #,##0.0_-;_-* &quot;-&quot;??_-;_-@_-"/>
    <numFmt numFmtId="174" formatCode="#,##0_ ;\-#,##0\ 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m/d"/>
    <numFmt numFmtId="187" formatCode="[$€-2]\ #,##0.00_);[Red]\([$€-2]\ #,##0.00\)"/>
    <numFmt numFmtId="188" formatCode="yyyy/yy"/>
    <numFmt numFmtId="189" formatCode="#,##0.0_ ;\-#,##0.0\ "/>
    <numFmt numFmtId="190" formatCode="0.000%"/>
    <numFmt numFmtId="191" formatCode="0.0%"/>
    <numFmt numFmtId="192" formatCode="#."/>
    <numFmt numFmtId="193" formatCode="&quot;£&quot;#,##0"/>
    <numFmt numFmtId="194" formatCode="#,##0.00_ ;\-#,##0.00\ "/>
    <numFmt numFmtId="195" formatCode="#\ ?/8"/>
    <numFmt numFmtId="196" formatCode="0_ ;\-0\ "/>
    <numFmt numFmtId="197" formatCode="#,##0.000_ ;\-#,##0.000\ "/>
    <numFmt numFmtId="198" formatCode="0.000000"/>
    <numFmt numFmtId="199" formatCode="0.0000000"/>
    <numFmt numFmtId="200" formatCode="0.00000000"/>
    <numFmt numFmtId="201" formatCode="0.00000"/>
    <numFmt numFmtId="202" formatCode="0.0000"/>
    <numFmt numFmtId="203" formatCode="0.000"/>
    <numFmt numFmtId="204" formatCode="0.0"/>
    <numFmt numFmtId="205" formatCode="#,##0.0000_ ;\-#,##0.0000\ "/>
    <numFmt numFmtId="206" formatCode="#,##0\ ;\-#,##0"/>
    <numFmt numFmtId="207" formatCode="#,##0\ ;\(#,##0\)"/>
    <numFmt numFmtId="208" formatCode="#,##0_ ;\(#,##0\)"/>
    <numFmt numFmtId="209" formatCode="&quot;£&quot;000"/>
    <numFmt numFmtId="210" formatCode="mmm\-yyyy"/>
    <numFmt numFmtId="211" formatCode="#,##0.0"/>
    <numFmt numFmtId="212" formatCode="000"/>
    <numFmt numFmtId="213" formatCode="_-* #,##0.00;[Red]_-* \(#,##0.00\);_-* &quot;-&quot;;"/>
    <numFmt numFmtId="214" formatCode="#,##0.00;[Red]\(#,##0.00\)"/>
    <numFmt numFmtId="215" formatCode="[Red]#,##0_ ;\(#,##0\)"/>
    <numFmt numFmtId="216" formatCode="#,##0_ ;\(#,##0\ \)"/>
    <numFmt numFmtId="217" formatCode="0000"/>
    <numFmt numFmtId="218" formatCode="_-* #,##0.000_-;\-* #,##0.000_-;_-* &quot;-&quot;??_-;_-@_-"/>
    <numFmt numFmtId="219" formatCode="&quot;£&quot;#,##0.00"/>
    <numFmt numFmtId="220" formatCode="#,##0\ ;\(#,##0\)\ "/>
    <numFmt numFmtId="221" formatCode="#,##0_ ;\(#,##0\)\ "/>
    <numFmt numFmtId="222" formatCode="_-* #,##0_-;\(* #,##0\)_-;_-* &quot;-&quot;??_-;_-@_-"/>
    <numFmt numFmtId="223" formatCode="_-* #,##0_-;* \(#,##0\)_-;_-* &quot;-&quot;??_-;_-@_-"/>
    <numFmt numFmtId="224" formatCode="#,##0.0;\(#,##0.0\)"/>
  </numFmts>
  <fonts count="35">
    <font>
      <sz val="10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10"/>
      <name val="MS Sans Serif"/>
      <family val="0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5" fillId="0" borderId="0" xfId="58" applyFont="1" applyFill="1" applyAlignment="1">
      <alignment horizontal="center"/>
      <protection/>
    </xf>
    <xf numFmtId="174" fontId="5" fillId="0" borderId="0" xfId="58" applyNumberFormat="1" applyFont="1" applyFill="1" applyAlignment="1">
      <alignment horizontal="center"/>
      <protection/>
    </xf>
    <xf numFmtId="174" fontId="6" fillId="0" borderId="0" xfId="58" applyNumberFormat="1" applyFont="1" applyFill="1" applyBorder="1" applyAlignment="1">
      <alignment/>
      <protection/>
    </xf>
    <xf numFmtId="0" fontId="6" fillId="0" borderId="10" xfId="58" applyFont="1" applyFill="1" applyBorder="1" applyAlignment="1">
      <alignment horizontal="left" vertical="top" indent="1"/>
      <protection/>
    </xf>
    <xf numFmtId="174" fontId="6" fillId="0" borderId="0" xfId="58" applyNumberFormat="1" applyFont="1" applyFill="1" applyBorder="1">
      <alignment/>
      <protection/>
    </xf>
    <xf numFmtId="174" fontId="5" fillId="0" borderId="0" xfId="58" applyNumberFormat="1" applyFont="1" applyFill="1" applyBorder="1">
      <alignment/>
      <protection/>
    </xf>
    <xf numFmtId="0" fontId="5" fillId="0" borderId="10" xfId="58" applyFont="1" applyFill="1" applyBorder="1">
      <alignment/>
      <protection/>
    </xf>
    <xf numFmtId="0" fontId="5" fillId="0" borderId="10" xfId="58" applyFont="1" applyFill="1" applyBorder="1" applyAlignment="1">
      <alignment vertical="top"/>
      <protection/>
    </xf>
    <xf numFmtId="0" fontId="9" fillId="0" borderId="10" xfId="58" applyFont="1" applyFill="1" applyBorder="1">
      <alignment/>
      <protection/>
    </xf>
    <xf numFmtId="0" fontId="4" fillId="0" borderId="0" xfId="58" applyFont="1" applyFill="1" applyAlignment="1">
      <alignment horizontal="center"/>
      <protection/>
    </xf>
    <xf numFmtId="0" fontId="6" fillId="0" borderId="0" xfId="58" applyFont="1" applyFill="1">
      <alignment/>
      <protection/>
    </xf>
    <xf numFmtId="174" fontId="6" fillId="0" borderId="0" xfId="58" applyNumberFormat="1" applyFont="1" applyFill="1">
      <alignment/>
      <protection/>
    </xf>
    <xf numFmtId="0" fontId="30" fillId="0" borderId="0" xfId="0" applyFont="1" applyAlignment="1">
      <alignment/>
    </xf>
    <xf numFmtId="0" fontId="32" fillId="0" borderId="0" xfId="0" applyFont="1" applyAlignment="1">
      <alignment/>
    </xf>
    <xf numFmtId="0" fontId="3" fillId="0" borderId="0" xfId="58" applyFont="1" applyFill="1" applyAlignment="1">
      <alignment horizontal="left"/>
      <protection/>
    </xf>
    <xf numFmtId="0" fontId="4" fillId="0" borderId="0" xfId="58" applyFont="1" applyFill="1" applyAlignment="1">
      <alignment/>
      <protection/>
    </xf>
    <xf numFmtId="0" fontId="1" fillId="0" borderId="11" xfId="58" applyFont="1" applyFill="1" applyBorder="1" applyAlignment="1">
      <alignment horizontal="center"/>
      <protection/>
    </xf>
    <xf numFmtId="0" fontId="1" fillId="0" borderId="12" xfId="58" applyFont="1" applyFill="1" applyBorder="1" applyAlignment="1">
      <alignment horizontal="center" vertical="center"/>
      <protection/>
    </xf>
    <xf numFmtId="174" fontId="1" fillId="0" borderId="13" xfId="58" applyNumberFormat="1" applyFont="1" applyFill="1" applyBorder="1" applyAlignment="1">
      <alignment horizontal="center" vertical="center" wrapText="1"/>
      <protection/>
    </xf>
    <xf numFmtId="0" fontId="33" fillId="0" borderId="14" xfId="58" applyFont="1" applyFill="1" applyBorder="1" applyAlignment="1">
      <alignment horizontal="center" vertical="center"/>
      <protection/>
    </xf>
    <xf numFmtId="0" fontId="1" fillId="0" borderId="15" xfId="58" applyFont="1" applyFill="1" applyBorder="1" applyAlignment="1">
      <alignment horizontal="center" vertical="center" wrapText="1"/>
      <protection/>
    </xf>
    <xf numFmtId="0" fontId="1" fillId="0" borderId="16" xfId="58" applyFont="1" applyFill="1" applyBorder="1" applyAlignment="1">
      <alignment horizontal="center" vertical="center" wrapText="1"/>
      <protection/>
    </xf>
    <xf numFmtId="0" fontId="33" fillId="0" borderId="17" xfId="58" applyFont="1" applyFill="1" applyBorder="1">
      <alignment/>
      <protection/>
    </xf>
    <xf numFmtId="0" fontId="1" fillId="0" borderId="18" xfId="58" applyFont="1" applyFill="1" applyBorder="1">
      <alignment/>
      <protection/>
    </xf>
    <xf numFmtId="0" fontId="1" fillId="0" borderId="19" xfId="58" applyFont="1" applyFill="1" applyBorder="1">
      <alignment/>
      <protection/>
    </xf>
    <xf numFmtId="0" fontId="1" fillId="0" borderId="12" xfId="58" applyFont="1" applyFill="1" applyBorder="1" applyAlignment="1">
      <alignment horizontal="left" vertical="center"/>
      <protection/>
    </xf>
    <xf numFmtId="0" fontId="1" fillId="0" borderId="20" xfId="58" applyFont="1" applyFill="1" applyBorder="1">
      <alignment/>
      <protection/>
    </xf>
    <xf numFmtId="0" fontId="1" fillId="0" borderId="21" xfId="58" applyFont="1" applyFill="1" applyBorder="1">
      <alignment/>
      <protection/>
    </xf>
    <xf numFmtId="0" fontId="34" fillId="0" borderId="12" xfId="58" applyFont="1" applyFill="1" applyBorder="1" applyAlignment="1">
      <alignment horizontal="left" vertical="center"/>
      <protection/>
    </xf>
    <xf numFmtId="0" fontId="33" fillId="0" borderId="12" xfId="58" applyFont="1" applyFill="1" applyBorder="1" applyAlignment="1">
      <alignment horizontal="left" vertical="center"/>
      <protection/>
    </xf>
    <xf numFmtId="174" fontId="33" fillId="0" borderId="20" xfId="58" applyNumberFormat="1" applyFont="1" applyFill="1" applyBorder="1">
      <alignment/>
      <protection/>
    </xf>
    <xf numFmtId="174" fontId="33" fillId="0" borderId="21" xfId="58" applyNumberFormat="1" applyFont="1" applyFill="1" applyBorder="1">
      <alignment/>
      <protection/>
    </xf>
    <xf numFmtId="0" fontId="33" fillId="0" borderId="12" xfId="58" applyFont="1" applyFill="1" applyBorder="1">
      <alignment/>
      <protection/>
    </xf>
    <xf numFmtId="0" fontId="33" fillId="0" borderId="12" xfId="58" applyFont="1" applyFill="1" applyBorder="1" applyAlignment="1">
      <alignment horizontal="left" indent="1"/>
      <protection/>
    </xf>
    <xf numFmtId="174" fontId="1" fillId="0" borderId="13" xfId="58" applyNumberFormat="1" applyFont="1" applyFill="1" applyBorder="1">
      <alignment/>
      <protection/>
    </xf>
    <xf numFmtId="174" fontId="1" fillId="0" borderId="22" xfId="58" applyNumberFormat="1" applyFont="1" applyFill="1" applyBorder="1">
      <alignment/>
      <protection/>
    </xf>
    <xf numFmtId="0" fontId="1" fillId="0" borderId="23" xfId="58" applyFont="1" applyFill="1" applyBorder="1" applyAlignment="1">
      <alignment horizontal="left" indent="1"/>
      <protection/>
    </xf>
    <xf numFmtId="174" fontId="1" fillId="0" borderId="24" xfId="58" applyNumberFormat="1" applyFont="1" applyFill="1" applyBorder="1">
      <alignment/>
      <protection/>
    </xf>
    <xf numFmtId="174" fontId="1" fillId="0" borderId="25" xfId="58" applyNumberFormat="1" applyFont="1" applyFill="1" applyBorder="1">
      <alignment/>
      <protection/>
    </xf>
    <xf numFmtId="174" fontId="1" fillId="0" borderId="26" xfId="58" applyNumberFormat="1" applyFont="1" applyFill="1" applyBorder="1">
      <alignment/>
      <protection/>
    </xf>
    <xf numFmtId="174" fontId="1" fillId="0" borderId="27" xfId="58" applyNumberFormat="1" applyFont="1" applyFill="1" applyBorder="1">
      <alignment/>
      <protection/>
    </xf>
    <xf numFmtId="0" fontId="1" fillId="0" borderId="12" xfId="58" applyFont="1" applyFill="1" applyBorder="1">
      <alignment/>
      <protection/>
    </xf>
    <xf numFmtId="174" fontId="1" fillId="0" borderId="20" xfId="58" applyNumberFormat="1" applyFont="1" applyFill="1" applyBorder="1">
      <alignment/>
      <protection/>
    </xf>
    <xf numFmtId="174" fontId="1" fillId="0" borderId="21" xfId="58" applyNumberFormat="1" applyFont="1" applyFill="1" applyBorder="1">
      <alignment/>
      <protection/>
    </xf>
    <xf numFmtId="0" fontId="7" fillId="0" borderId="0" xfId="58" applyFont="1" applyFill="1">
      <alignment/>
      <protection/>
    </xf>
    <xf numFmtId="174" fontId="33" fillId="0" borderId="13" xfId="58" applyNumberFormat="1" applyFont="1" applyFill="1" applyBorder="1">
      <alignment/>
      <protection/>
    </xf>
    <xf numFmtId="0" fontId="33" fillId="0" borderId="0" xfId="58" applyFont="1" applyFill="1">
      <alignment/>
      <protection/>
    </xf>
    <xf numFmtId="0" fontId="0" fillId="0" borderId="0" xfId="58" applyFont="1" applyFill="1">
      <alignment/>
      <protection/>
    </xf>
    <xf numFmtId="0" fontId="6" fillId="24" borderId="0" xfId="58" applyFont="1" applyFill="1">
      <alignment/>
      <protection/>
    </xf>
    <xf numFmtId="0" fontId="5" fillId="0" borderId="28" xfId="58" applyFont="1" applyFill="1" applyBorder="1" applyAlignment="1">
      <alignment horizontal="center"/>
      <protection/>
    </xf>
    <xf numFmtId="174" fontId="5" fillId="0" borderId="29" xfId="58" applyNumberFormat="1" applyFont="1" applyFill="1" applyBorder="1" applyAlignment="1" quotePrefix="1">
      <alignment horizontal="center"/>
      <protection/>
    </xf>
    <xf numFmtId="0" fontId="5" fillId="0" borderId="10" xfId="58" applyFont="1" applyFill="1" applyBorder="1" applyAlignment="1">
      <alignment horizontal="center" vertical="center"/>
      <protection/>
    </xf>
    <xf numFmtId="174" fontId="5" fillId="0" borderId="15" xfId="58" applyNumberFormat="1" applyFont="1" applyFill="1" applyBorder="1" applyAlignment="1">
      <alignment horizontal="center" vertical="center" wrapText="1"/>
      <protection/>
    </xf>
    <xf numFmtId="174" fontId="5" fillId="0" borderId="30" xfId="58" applyNumberFormat="1" applyFont="1" applyFill="1" applyBorder="1" applyAlignment="1">
      <alignment horizontal="center" vertical="center" wrapText="1"/>
      <protection/>
    </xf>
    <xf numFmtId="0" fontId="6" fillId="0" borderId="31" xfId="58" applyFont="1" applyFill="1" applyBorder="1" applyAlignment="1">
      <alignment horizontal="center" vertical="center"/>
      <protection/>
    </xf>
    <xf numFmtId="174" fontId="5" fillId="0" borderId="32" xfId="58" applyNumberFormat="1" applyFont="1" applyFill="1" applyBorder="1" applyAlignment="1">
      <alignment horizontal="center" vertical="center" wrapText="1"/>
      <protection/>
    </xf>
    <xf numFmtId="174" fontId="5" fillId="0" borderId="20" xfId="58" applyNumberFormat="1" applyFont="1" applyFill="1" applyBorder="1">
      <alignment/>
      <protection/>
    </xf>
    <xf numFmtId="174" fontId="5" fillId="0" borderId="33" xfId="58" applyNumberFormat="1" applyFont="1" applyFill="1" applyBorder="1">
      <alignment/>
      <protection/>
    </xf>
    <xf numFmtId="174" fontId="6" fillId="0" borderId="20" xfId="58" applyNumberFormat="1" applyFont="1" applyFill="1" applyBorder="1">
      <alignment/>
      <protection/>
    </xf>
    <xf numFmtId="174" fontId="6" fillId="0" borderId="33" xfId="58" applyNumberFormat="1" applyFont="1" applyFill="1" applyBorder="1">
      <alignment/>
      <protection/>
    </xf>
    <xf numFmtId="0" fontId="5" fillId="0" borderId="34" xfId="58" applyFont="1" applyFill="1" applyBorder="1" applyAlignment="1">
      <alignment horizontal="right"/>
      <protection/>
    </xf>
    <xf numFmtId="174" fontId="5" fillId="0" borderId="24" xfId="58" applyNumberFormat="1" applyFont="1" applyFill="1" applyBorder="1">
      <alignment/>
      <protection/>
    </xf>
    <xf numFmtId="174" fontId="5" fillId="0" borderId="35" xfId="58" applyNumberFormat="1" applyFont="1" applyFill="1" applyBorder="1">
      <alignment/>
      <protection/>
    </xf>
    <xf numFmtId="0" fontId="9" fillId="0" borderId="10" xfId="58" applyFont="1" applyFill="1" applyBorder="1" applyAlignment="1">
      <alignment vertical="center" wrapText="1"/>
      <protection/>
    </xf>
    <xf numFmtId="0" fontId="5" fillId="0" borderId="10" xfId="58" applyFont="1" applyFill="1" applyBorder="1" applyAlignment="1">
      <alignment horizontal="left" vertical="center" wrapText="1" indent="1"/>
      <protection/>
    </xf>
    <xf numFmtId="0" fontId="5" fillId="0" borderId="34" xfId="58" applyFont="1" applyFill="1" applyBorder="1" applyAlignment="1">
      <alignment horizontal="right" vertical="center" wrapText="1"/>
      <protection/>
    </xf>
    <xf numFmtId="0" fontId="9" fillId="0" borderId="28" xfId="58" applyFont="1" applyFill="1" applyBorder="1">
      <alignment/>
      <protection/>
    </xf>
    <xf numFmtId="174" fontId="5" fillId="0" borderId="26" xfId="58" applyNumberFormat="1" applyFont="1" applyFill="1" applyBorder="1">
      <alignment/>
      <protection/>
    </xf>
    <xf numFmtId="174" fontId="5" fillId="0" borderId="36" xfId="58" applyNumberFormat="1" applyFont="1" applyFill="1" applyBorder="1">
      <alignment/>
      <protection/>
    </xf>
    <xf numFmtId="174" fontId="5" fillId="0" borderId="37" xfId="58" applyNumberFormat="1" applyFont="1" applyFill="1" applyBorder="1">
      <alignment/>
      <protection/>
    </xf>
    <xf numFmtId="0" fontId="5" fillId="0" borderId="10" xfId="58" applyFont="1" applyFill="1" applyBorder="1" applyAlignment="1">
      <alignment horizontal="left" indent="1"/>
      <protection/>
    </xf>
    <xf numFmtId="0" fontId="6" fillId="24" borderId="0" xfId="58" applyFont="1" applyFill="1" applyAlignment="1">
      <alignment vertical="center" wrapText="1"/>
      <protection/>
    </xf>
    <xf numFmtId="174" fontId="5" fillId="0" borderId="24" xfId="59" applyNumberFormat="1" applyFont="1" applyFill="1" applyBorder="1">
      <alignment/>
      <protection/>
    </xf>
    <xf numFmtId="174" fontId="5" fillId="0" borderId="35" xfId="59" applyNumberFormat="1" applyFont="1" applyFill="1" applyBorder="1">
      <alignment/>
      <protection/>
    </xf>
    <xf numFmtId="174" fontId="5" fillId="0" borderId="38" xfId="59" applyNumberFormat="1" applyFont="1" applyFill="1" applyBorder="1">
      <alignment/>
      <protection/>
    </xf>
    <xf numFmtId="0" fontId="6" fillId="0" borderId="39" xfId="58" applyFont="1" applyFill="1" applyBorder="1">
      <alignment/>
      <protection/>
    </xf>
    <xf numFmtId="174" fontId="5" fillId="0" borderId="40" xfId="58" applyNumberFormat="1" applyFont="1" applyFill="1" applyBorder="1">
      <alignment/>
      <protection/>
    </xf>
    <xf numFmtId="174" fontId="6" fillId="0" borderId="41" xfId="58" applyNumberFormat="1" applyFont="1" applyFill="1" applyBorder="1">
      <alignment/>
      <protection/>
    </xf>
    <xf numFmtId="174" fontId="5" fillId="0" borderId="42" xfId="58" applyNumberFormat="1" applyFont="1" applyFill="1" applyBorder="1">
      <alignment/>
      <protection/>
    </xf>
    <xf numFmtId="174" fontId="5" fillId="0" borderId="41" xfId="58" applyNumberFormat="1" applyFont="1" applyFill="1" applyBorder="1">
      <alignment/>
      <protection/>
    </xf>
    <xf numFmtId="0" fontId="5" fillId="0" borderId="39" xfId="58" applyFont="1" applyFill="1" applyBorder="1">
      <alignment/>
      <protection/>
    </xf>
    <xf numFmtId="174" fontId="5" fillId="0" borderId="42" xfId="59" applyNumberFormat="1" applyFont="1" applyFill="1" applyBorder="1">
      <alignment/>
      <protection/>
    </xf>
    <xf numFmtId="174" fontId="5" fillId="0" borderId="43" xfId="59" applyNumberFormat="1" applyFont="1" applyFill="1" applyBorder="1">
      <alignment/>
      <protection/>
    </xf>
    <xf numFmtId="174" fontId="6" fillId="24" borderId="0" xfId="58" applyNumberFormat="1" applyFont="1" applyFill="1">
      <alignment/>
      <protection/>
    </xf>
    <xf numFmtId="174" fontId="7" fillId="0" borderId="0" xfId="58" applyNumberFormat="1" applyFont="1" applyFill="1">
      <alignment/>
      <protection/>
    </xf>
    <xf numFmtId="0" fontId="33" fillId="0" borderId="11" xfId="58" applyFont="1" applyFill="1" applyBorder="1">
      <alignment/>
      <protection/>
    </xf>
    <xf numFmtId="174" fontId="1" fillId="0" borderId="22" xfId="58" applyNumberFormat="1" applyFont="1" applyFill="1" applyBorder="1" applyAlignment="1">
      <alignment horizontal="center" vertical="center" wrapText="1"/>
      <protection/>
    </xf>
    <xf numFmtId="174" fontId="1" fillId="0" borderId="0" xfId="58" applyNumberFormat="1" applyFont="1" applyFill="1" applyBorder="1" applyAlignment="1">
      <alignment horizontal="center" vertical="center" wrapText="1"/>
      <protection/>
    </xf>
    <xf numFmtId="0" fontId="1" fillId="0" borderId="44" xfId="58" applyFont="1" applyFill="1" applyBorder="1" applyAlignment="1">
      <alignment horizontal="center" vertical="center" wrapText="1"/>
      <protection/>
    </xf>
    <xf numFmtId="0" fontId="1" fillId="0" borderId="45" xfId="58" applyFont="1" applyFill="1" applyBorder="1">
      <alignment/>
      <protection/>
    </xf>
    <xf numFmtId="0" fontId="1" fillId="0" borderId="37" xfId="58" applyFont="1" applyFill="1" applyBorder="1">
      <alignment/>
      <protection/>
    </xf>
    <xf numFmtId="174" fontId="33" fillId="0" borderId="37" xfId="58" applyNumberFormat="1" applyFont="1" applyFill="1" applyBorder="1">
      <alignment/>
      <protection/>
    </xf>
    <xf numFmtId="174" fontId="1" fillId="0" borderId="46" xfId="58" applyNumberFormat="1" applyFont="1" applyFill="1" applyBorder="1">
      <alignment/>
      <protection/>
    </xf>
    <xf numFmtId="174" fontId="1" fillId="0" borderId="38" xfId="58" applyNumberFormat="1" applyFont="1" applyFill="1" applyBorder="1">
      <alignment/>
      <protection/>
    </xf>
    <xf numFmtId="174" fontId="1" fillId="0" borderId="47" xfId="58" applyNumberFormat="1" applyFont="1" applyFill="1" applyBorder="1">
      <alignment/>
      <protection/>
    </xf>
    <xf numFmtId="174" fontId="1" fillId="0" borderId="37" xfId="58" applyNumberFormat="1" applyFont="1" applyFill="1" applyBorder="1">
      <alignment/>
      <protection/>
    </xf>
    <xf numFmtId="174" fontId="5" fillId="0" borderId="48" xfId="58" applyNumberFormat="1" applyFont="1" applyFill="1" applyBorder="1" applyAlignment="1" quotePrefix="1">
      <alignment horizontal="center"/>
      <protection/>
    </xf>
    <xf numFmtId="174" fontId="5" fillId="0" borderId="44" xfId="58" applyNumberFormat="1" applyFont="1" applyFill="1" applyBorder="1" applyAlignment="1">
      <alignment horizontal="center" vertical="center" wrapText="1"/>
      <protection/>
    </xf>
    <xf numFmtId="174" fontId="5" fillId="0" borderId="44" xfId="58" applyNumberFormat="1" applyFont="1" applyFill="1" applyBorder="1" applyAlignment="1">
      <alignment horizontal="center"/>
      <protection/>
    </xf>
    <xf numFmtId="174" fontId="6" fillId="0" borderId="45" xfId="58" applyNumberFormat="1" applyFont="1" applyFill="1" applyBorder="1">
      <alignment/>
      <protection/>
    </xf>
    <xf numFmtId="174" fontId="6" fillId="0" borderId="37" xfId="58" applyNumberFormat="1" applyFont="1" applyFill="1" applyBorder="1">
      <alignment/>
      <protection/>
    </xf>
    <xf numFmtId="174" fontId="6" fillId="0" borderId="37" xfId="58" applyNumberFormat="1" applyFont="1" applyFill="1" applyBorder="1" applyAlignment="1">
      <alignment/>
      <protection/>
    </xf>
    <xf numFmtId="174" fontId="5" fillId="0" borderId="38" xfId="58" applyNumberFormat="1" applyFont="1" applyFill="1" applyBorder="1">
      <alignment/>
      <protection/>
    </xf>
    <xf numFmtId="174" fontId="6" fillId="0" borderId="47" xfId="58" applyNumberFormat="1" applyFont="1" applyFill="1" applyBorder="1">
      <alignment/>
      <protection/>
    </xf>
    <xf numFmtId="174" fontId="6" fillId="0" borderId="49" xfId="58" applyNumberFormat="1" applyFont="1" applyFill="1" applyBorder="1">
      <alignment/>
      <protection/>
    </xf>
    <xf numFmtId="174" fontId="5" fillId="0" borderId="15" xfId="58" applyNumberFormat="1" applyFont="1" applyFill="1" applyBorder="1" applyAlignment="1">
      <alignment horizontal="center"/>
      <protection/>
    </xf>
    <xf numFmtId="174" fontId="6" fillId="0" borderId="18" xfId="58" applyNumberFormat="1" applyFont="1" applyFill="1" applyBorder="1">
      <alignment/>
      <protection/>
    </xf>
    <xf numFmtId="174" fontId="6" fillId="0" borderId="20" xfId="58" applyNumberFormat="1" applyFont="1" applyFill="1" applyBorder="1" applyAlignment="1">
      <alignment/>
      <protection/>
    </xf>
    <xf numFmtId="174" fontId="6" fillId="0" borderId="26" xfId="58" applyNumberFormat="1" applyFont="1" applyFill="1" applyBorder="1">
      <alignment/>
      <protection/>
    </xf>
    <xf numFmtId="0" fontId="5" fillId="0" borderId="10" xfId="58" applyFont="1" applyFill="1" applyBorder="1" applyAlignment="1">
      <alignment horizontal="left" vertical="top"/>
      <protection/>
    </xf>
    <xf numFmtId="0" fontId="6" fillId="0" borderId="10" xfId="58" applyFont="1" applyFill="1" applyBorder="1" applyAlignment="1">
      <alignment vertical="top"/>
      <protection/>
    </xf>
    <xf numFmtId="174" fontId="5" fillId="0" borderId="16" xfId="58" applyNumberFormat="1" applyFont="1" applyFill="1" applyBorder="1" applyAlignment="1">
      <alignment horizontal="center" vertical="center" wrapText="1"/>
      <protection/>
    </xf>
    <xf numFmtId="174" fontId="6" fillId="0" borderId="21" xfId="58" applyNumberFormat="1" applyFont="1" applyFill="1" applyBorder="1">
      <alignment/>
      <protection/>
    </xf>
    <xf numFmtId="174" fontId="5" fillId="0" borderId="50" xfId="58" applyNumberFormat="1" applyFont="1" applyFill="1" applyBorder="1">
      <alignment/>
      <protection/>
    </xf>
    <xf numFmtId="174" fontId="1" fillId="0" borderId="46" xfId="58" applyNumberFormat="1" applyFont="1" applyFill="1" applyBorder="1" applyAlignment="1">
      <alignment horizontal="center" vertical="center" wrapText="1"/>
      <protection/>
    </xf>
    <xf numFmtId="0" fontId="33" fillId="0" borderId="18" xfId="58" applyFont="1" applyFill="1" applyBorder="1">
      <alignment/>
      <protection/>
    </xf>
    <xf numFmtId="0" fontId="33" fillId="0" borderId="20" xfId="58" applyFont="1" applyFill="1" applyBorder="1">
      <alignment/>
      <protection/>
    </xf>
    <xf numFmtId="174" fontId="5" fillId="0" borderId="51" xfId="58" applyNumberFormat="1" applyFont="1" applyFill="1" applyBorder="1">
      <alignment/>
      <protection/>
    </xf>
    <xf numFmtId="174" fontId="5" fillId="0" borderId="51" xfId="59" applyNumberFormat="1" applyFont="1" applyFill="1" applyBorder="1">
      <alignment/>
      <protection/>
    </xf>
    <xf numFmtId="174" fontId="5" fillId="0" borderId="25" xfId="58" applyNumberFormat="1" applyFont="1" applyFill="1" applyBorder="1">
      <alignment/>
      <protection/>
    </xf>
    <xf numFmtId="174" fontId="5" fillId="0" borderId="25" xfId="59" applyNumberFormat="1" applyFont="1" applyFill="1" applyBorder="1">
      <alignment/>
      <protection/>
    </xf>
    <xf numFmtId="0" fontId="5" fillId="0" borderId="0" xfId="58" applyFont="1" applyFill="1" applyAlignment="1">
      <alignment horizontal="centerContinuous"/>
      <protection/>
    </xf>
    <xf numFmtId="174" fontId="5" fillId="0" borderId="52" xfId="58" applyNumberFormat="1" applyFont="1" applyFill="1" applyBorder="1" applyAlignment="1" quotePrefix="1">
      <alignment horizontal="center"/>
      <protection/>
    </xf>
    <xf numFmtId="174" fontId="5" fillId="0" borderId="53" xfId="58" applyNumberFormat="1" applyFont="1" applyFill="1" applyBorder="1" applyAlignment="1">
      <alignment horizontal="center" vertical="center" wrapText="1"/>
      <protection/>
    </xf>
    <xf numFmtId="174" fontId="5" fillId="0" borderId="53" xfId="58" applyNumberFormat="1" applyFont="1" applyFill="1" applyBorder="1" applyAlignment="1">
      <alignment horizontal="center"/>
      <protection/>
    </xf>
    <xf numFmtId="174" fontId="6" fillId="0" borderId="54" xfId="58" applyNumberFormat="1" applyFont="1" applyFill="1" applyBorder="1">
      <alignment/>
      <protection/>
    </xf>
    <xf numFmtId="174" fontId="6" fillId="0" borderId="40" xfId="58" applyNumberFormat="1" applyFont="1" applyFill="1" applyBorder="1">
      <alignment/>
      <protection/>
    </xf>
    <xf numFmtId="174" fontId="5" fillId="0" borderId="55" xfId="58" applyNumberFormat="1" applyFont="1" applyFill="1" applyBorder="1" applyAlignment="1" quotePrefix="1">
      <alignment horizontal="center"/>
      <protection/>
    </xf>
    <xf numFmtId="174" fontId="5" fillId="0" borderId="16" xfId="58" applyNumberFormat="1" applyFont="1" applyFill="1" applyBorder="1" applyAlignment="1">
      <alignment horizontal="center"/>
      <protection/>
    </xf>
    <xf numFmtId="174" fontId="6" fillId="0" borderId="19" xfId="58" applyNumberFormat="1" applyFont="1" applyFill="1" applyBorder="1">
      <alignment/>
      <protection/>
    </xf>
    <xf numFmtId="174" fontId="6" fillId="0" borderId="21" xfId="58" applyNumberFormat="1" applyFont="1" applyFill="1" applyBorder="1" applyAlignment="1">
      <alignment/>
      <protection/>
    </xf>
    <xf numFmtId="174" fontId="6" fillId="0" borderId="27" xfId="58" applyNumberFormat="1" applyFont="1" applyFill="1" applyBorder="1">
      <alignment/>
      <protection/>
    </xf>
    <xf numFmtId="174" fontId="6" fillId="0" borderId="56" xfId="58" applyNumberFormat="1" applyFont="1" applyFill="1" applyBorder="1">
      <alignment/>
      <protection/>
    </xf>
    <xf numFmtId="0" fontId="4" fillId="0" borderId="0" xfId="58" applyFont="1" applyFill="1" applyAlignment="1">
      <alignment horizontal="centerContinuous"/>
      <protection/>
    </xf>
    <xf numFmtId="174" fontId="1" fillId="0" borderId="57" xfId="58" applyNumberFormat="1" applyFont="1" applyFill="1" applyBorder="1" applyAlignment="1" quotePrefix="1">
      <alignment horizontal="center"/>
      <protection/>
    </xf>
    <xf numFmtId="174" fontId="1" fillId="0" borderId="52" xfId="58" applyNumberFormat="1" applyFont="1" applyFill="1" applyBorder="1" applyAlignment="1" quotePrefix="1">
      <alignment horizontal="center"/>
      <protection/>
    </xf>
    <xf numFmtId="174" fontId="1" fillId="0" borderId="29" xfId="58" applyNumberFormat="1" applyFont="1" applyFill="1" applyBorder="1" applyAlignment="1" quotePrefix="1">
      <alignment horizontal="center"/>
      <protection/>
    </xf>
    <xf numFmtId="174" fontId="1" fillId="0" borderId="48" xfId="58" applyNumberFormat="1" applyFont="1" applyFill="1" applyBorder="1" applyAlignment="1" quotePrefix="1">
      <alignment horizontal="center"/>
      <protection/>
    </xf>
    <xf numFmtId="174" fontId="1" fillId="0" borderId="55" xfId="58" applyNumberFormat="1" applyFont="1" applyFill="1" applyBorder="1" applyAlignment="1" quotePrefix="1">
      <alignment horizontal="center"/>
      <protection/>
    </xf>
    <xf numFmtId="0" fontId="32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58" applyFont="1" applyFill="1" applyAlignment="1">
      <alignment horizont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11 Feb 04 - Capital Appendices" xfId="58"/>
    <cellStyle name="Normal_x1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1</xdr:row>
      <xdr:rowOff>142875</xdr:rowOff>
    </xdr:from>
    <xdr:to>
      <xdr:col>7</xdr:col>
      <xdr:colOff>428625</xdr:colOff>
      <xdr:row>9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304800"/>
          <a:ext cx="36957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udget%202005-06\Grant%20Settlement\Provisional%20Settlemen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dmitc\Local%20Settings\Temporary%20Internet%20Files\OLK6B\BCW\WBC%20budgets\BCW%20Budget%2008%20loa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Headlines"/>
      <sheetName val="Northants"/>
      <sheetName val="Leader &amp; Deputy"/>
      <sheetName val="All Districts"/>
      <sheetName val="All Counties"/>
      <sheetName val="F &amp; C - Districts"/>
      <sheetName val="F &amp; C - Fire"/>
      <sheetName val="F &amp; C - Counties"/>
      <sheetName val="F &amp; C - Polic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CW Summary"/>
      <sheetName val="BCW Budget"/>
      <sheetName val="Datasheet"/>
      <sheetName val="Account Rules"/>
      <sheetName val="_messages"/>
      <sheetName val="_DLBU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A13:I25"/>
  <sheetViews>
    <sheetView tabSelected="1" view="pageBreakPreview" zoomScale="60" workbookViewId="0" topLeftCell="A1">
      <selection activeCell="N11" sqref="N11"/>
    </sheetView>
  </sheetViews>
  <sheetFormatPr defaultColWidth="9.140625" defaultRowHeight="12.75"/>
  <sheetData>
    <row r="13" spans="1:9" ht="26.25">
      <c r="A13" s="141" t="s">
        <v>98</v>
      </c>
      <c r="B13" s="141"/>
      <c r="C13" s="141"/>
      <c r="D13" s="141"/>
      <c r="E13" s="141"/>
      <c r="F13" s="141"/>
      <c r="G13" s="141"/>
      <c r="H13" s="141"/>
      <c r="I13" s="141"/>
    </row>
    <row r="14" ht="23.25">
      <c r="A14" s="13"/>
    </row>
    <row r="15" spans="1:9" ht="23.25">
      <c r="A15" s="142"/>
      <c r="B15" s="142"/>
      <c r="C15" s="142"/>
      <c r="D15" s="142"/>
      <c r="E15" s="142"/>
      <c r="F15" s="142"/>
      <c r="G15" s="142"/>
      <c r="H15" s="142"/>
      <c r="I15" s="142"/>
    </row>
    <row r="16" spans="1:9" ht="23.25">
      <c r="A16" s="142" t="s">
        <v>9</v>
      </c>
      <c r="B16" s="142"/>
      <c r="C16" s="142"/>
      <c r="D16" s="142"/>
      <c r="E16" s="142"/>
      <c r="F16" s="142"/>
      <c r="G16" s="142"/>
      <c r="H16" s="142"/>
      <c r="I16" s="142"/>
    </row>
    <row r="17" ht="23.25">
      <c r="A17" s="13"/>
    </row>
    <row r="18" ht="23.25">
      <c r="A18" s="13"/>
    </row>
    <row r="19" spans="1:9" ht="20.25">
      <c r="A19" s="143" t="s">
        <v>120</v>
      </c>
      <c r="B19" s="143"/>
      <c r="C19" s="143"/>
      <c r="D19" s="143"/>
      <c r="E19" s="143"/>
      <c r="F19" s="143"/>
      <c r="G19" s="143"/>
      <c r="H19" s="143"/>
      <c r="I19" s="143"/>
    </row>
    <row r="20" spans="1:9" ht="20.25">
      <c r="A20" s="14"/>
      <c r="B20" s="14"/>
      <c r="C20" s="14"/>
      <c r="D20" s="14"/>
      <c r="E20" s="14"/>
      <c r="F20" s="14"/>
      <c r="G20" s="14"/>
      <c r="H20" s="14"/>
      <c r="I20" s="14"/>
    </row>
    <row r="21" spans="1:9" ht="20.25">
      <c r="A21" s="140"/>
      <c r="B21" s="140"/>
      <c r="C21" s="140"/>
      <c r="D21" s="140"/>
      <c r="E21" s="140"/>
      <c r="F21" s="140"/>
      <c r="G21" s="140"/>
      <c r="H21" s="140"/>
      <c r="I21" s="140"/>
    </row>
    <row r="22" spans="1:9" ht="20.25">
      <c r="A22" s="14"/>
      <c r="B22" s="14"/>
      <c r="C22" s="14"/>
      <c r="D22" s="14"/>
      <c r="E22" s="14"/>
      <c r="F22" s="14"/>
      <c r="G22" s="14"/>
      <c r="H22" s="14"/>
      <c r="I22" s="14"/>
    </row>
    <row r="23" spans="1:9" ht="20.25">
      <c r="A23" s="140"/>
      <c r="B23" s="140"/>
      <c r="C23" s="140"/>
      <c r="D23" s="140"/>
      <c r="E23" s="140"/>
      <c r="F23" s="140"/>
      <c r="G23" s="140"/>
      <c r="H23" s="140"/>
      <c r="I23" s="140"/>
    </row>
    <row r="24" spans="1:9" ht="20.25">
      <c r="A24" s="14"/>
      <c r="B24" s="14"/>
      <c r="C24" s="14"/>
      <c r="D24" s="14"/>
      <c r="E24" s="14"/>
      <c r="F24" s="14"/>
      <c r="G24" s="14"/>
      <c r="H24" s="14"/>
      <c r="I24" s="14"/>
    </row>
    <row r="25" spans="1:9" ht="20.25">
      <c r="A25" s="140"/>
      <c r="B25" s="140"/>
      <c r="C25" s="140"/>
      <c r="D25" s="140"/>
      <c r="E25" s="140"/>
      <c r="F25" s="140"/>
      <c r="G25" s="140"/>
      <c r="H25" s="140"/>
      <c r="I25" s="140"/>
    </row>
  </sheetData>
  <mergeCells count="7">
    <mergeCell ref="A21:I21"/>
    <mergeCell ref="A23:I23"/>
    <mergeCell ref="A25:I25"/>
    <mergeCell ref="A13:I13"/>
    <mergeCell ref="A15:I15"/>
    <mergeCell ref="A16:I16"/>
    <mergeCell ref="A19:I19"/>
  </mergeCells>
  <printOptions horizontalCentered="1"/>
  <pageMargins left="0.7480314960629921" right="0.7480314960629921" top="0.5905511811023623" bottom="0.984251968503937" header="0.5118110236220472" footer="0.3937007874015748"/>
  <pageSetup firstPageNumber="32" useFirstPageNumber="1" fitToHeight="1" fitToWidth="1" horizontalDpi="600" verticalDpi="600" orientation="portrait" paperSize="9" r:id="rId2"/>
  <headerFooter alignWithMargins="0">
    <oddFooter>&amp;C&amp;12&amp;P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K30"/>
  <sheetViews>
    <sheetView showGridLines="0" zoomScale="75" zoomScaleNormal="75" zoomScaleSheetLayoutView="100" workbookViewId="0" topLeftCell="A1">
      <selection activeCell="B43" sqref="B43"/>
    </sheetView>
  </sheetViews>
  <sheetFormatPr defaultColWidth="9.140625" defaultRowHeight="12.75"/>
  <cols>
    <col min="1" max="1" width="0.9921875" style="48" customWidth="1"/>
    <col min="2" max="2" width="39.421875" style="47" customWidth="1"/>
    <col min="3" max="3" width="12.28125" style="47" customWidth="1"/>
    <col min="4" max="8" width="12.28125" style="48" customWidth="1"/>
    <col min="9" max="9" width="2.28125" style="48" customWidth="1"/>
    <col min="10" max="10" width="9.140625" style="48" customWidth="1"/>
    <col min="11" max="11" width="9.28125" style="48" bestFit="1" customWidth="1"/>
    <col min="12" max="16384" width="9.140625" style="48" customWidth="1"/>
  </cols>
  <sheetData>
    <row r="1" spans="2:8" s="15" customFormat="1" ht="18">
      <c r="B1" s="144" t="s">
        <v>99</v>
      </c>
      <c r="C1" s="144"/>
      <c r="D1" s="144"/>
      <c r="E1" s="144"/>
      <c r="F1" s="144"/>
      <c r="G1" s="144"/>
      <c r="H1" s="144"/>
    </row>
    <row r="2" spans="2:8" s="15" customFormat="1" ht="18.75" thickBot="1">
      <c r="B2" s="10"/>
      <c r="C2" s="10"/>
      <c r="D2" s="16"/>
      <c r="E2" s="16"/>
      <c r="F2" s="16"/>
      <c r="G2" s="16"/>
      <c r="H2" s="16"/>
    </row>
    <row r="3" spans="2:8" s="11" customFormat="1" ht="15.75">
      <c r="B3" s="17"/>
      <c r="C3" s="135" t="s">
        <v>61</v>
      </c>
      <c r="D3" s="136" t="s">
        <v>68</v>
      </c>
      <c r="E3" s="137" t="s">
        <v>74</v>
      </c>
      <c r="F3" s="138" t="s">
        <v>75</v>
      </c>
      <c r="G3" s="138" t="s">
        <v>0</v>
      </c>
      <c r="H3" s="139" t="s">
        <v>100</v>
      </c>
    </row>
    <row r="4" spans="2:8" s="11" customFormat="1" ht="34.5" customHeight="1">
      <c r="B4" s="18"/>
      <c r="C4" s="19" t="s">
        <v>10</v>
      </c>
      <c r="D4" s="19" t="s">
        <v>11</v>
      </c>
      <c r="E4" s="88" t="s">
        <v>11</v>
      </c>
      <c r="F4" s="19" t="s">
        <v>11</v>
      </c>
      <c r="G4" s="115" t="s">
        <v>11</v>
      </c>
      <c r="H4" s="87" t="s">
        <v>11</v>
      </c>
    </row>
    <row r="5" spans="2:8" s="11" customFormat="1" ht="15.75">
      <c r="B5" s="20"/>
      <c r="C5" s="21" t="s">
        <v>30</v>
      </c>
      <c r="D5" s="21" t="s">
        <v>30</v>
      </c>
      <c r="E5" s="89" t="s">
        <v>30</v>
      </c>
      <c r="F5" s="21" t="s">
        <v>30</v>
      </c>
      <c r="G5" s="89" t="s">
        <v>30</v>
      </c>
      <c r="H5" s="22" t="s">
        <v>30</v>
      </c>
    </row>
    <row r="6" spans="2:8" s="11" customFormat="1" ht="3.75" customHeight="1">
      <c r="B6" s="23"/>
      <c r="C6" s="116"/>
      <c r="D6" s="24"/>
      <c r="E6" s="90"/>
      <c r="F6" s="24"/>
      <c r="G6" s="90"/>
      <c r="H6" s="25"/>
    </row>
    <row r="7" spans="2:8" s="11" customFormat="1" ht="15.75">
      <c r="B7" s="26" t="s">
        <v>12</v>
      </c>
      <c r="C7" s="117"/>
      <c r="D7" s="27"/>
      <c r="E7" s="91"/>
      <c r="F7" s="27"/>
      <c r="G7" s="91"/>
      <c r="H7" s="28"/>
    </row>
    <row r="8" spans="2:8" s="11" customFormat="1" ht="14.25" customHeight="1">
      <c r="B8" s="29"/>
      <c r="C8" s="117"/>
      <c r="D8" s="27"/>
      <c r="E8" s="91"/>
      <c r="F8" s="27"/>
      <c r="G8" s="91"/>
      <c r="H8" s="28"/>
    </row>
    <row r="9" spans="2:8" s="11" customFormat="1" ht="15">
      <c r="B9" s="30" t="s">
        <v>13</v>
      </c>
      <c r="C9" s="31">
        <f>+'Cap Prog - Detail (Budget Book)'!C45</f>
        <v>3334</v>
      </c>
      <c r="D9" s="31">
        <f>+'Cap Prog - Detail (Budget Book)'!D45</f>
        <v>3624</v>
      </c>
      <c r="E9" s="92">
        <v>2928</v>
      </c>
      <c r="F9" s="31">
        <v>2928</v>
      </c>
      <c r="G9" s="92">
        <v>2928</v>
      </c>
      <c r="H9" s="32">
        <v>2928</v>
      </c>
    </row>
    <row r="10" spans="2:8" s="11" customFormat="1" ht="9" customHeight="1">
      <c r="B10" s="33"/>
      <c r="C10" s="31"/>
      <c r="D10" s="31"/>
      <c r="E10" s="92"/>
      <c r="F10" s="31"/>
      <c r="G10" s="92"/>
      <c r="H10" s="32"/>
    </row>
    <row r="11" spans="2:8" s="11" customFormat="1" ht="15">
      <c r="B11" s="33" t="s">
        <v>14</v>
      </c>
      <c r="C11" s="31"/>
      <c r="D11" s="31"/>
      <c r="E11" s="92"/>
      <c r="F11" s="31"/>
      <c r="G11" s="92"/>
      <c r="H11" s="32"/>
    </row>
    <row r="12" spans="2:8" s="11" customFormat="1" ht="15">
      <c r="B12" s="34" t="s">
        <v>15</v>
      </c>
      <c r="C12" s="31">
        <f>+'Cap Prog - Detail (Budget Book)'!C52</f>
        <v>748</v>
      </c>
      <c r="D12" s="31">
        <f>+'Cap Prog - Detail (Budget Book)'!D52</f>
        <v>215</v>
      </c>
      <c r="E12" s="92">
        <v>215</v>
      </c>
      <c r="F12" s="31">
        <v>215</v>
      </c>
      <c r="G12" s="92">
        <v>215</v>
      </c>
      <c r="H12" s="32">
        <v>215</v>
      </c>
    </row>
    <row r="13" spans="2:8" s="11" customFormat="1" ht="15">
      <c r="B13" s="34" t="s">
        <v>16</v>
      </c>
      <c r="C13" s="31">
        <f>+'Cap Prog - Detail (Budget Book)'!C76</f>
        <v>886</v>
      </c>
      <c r="D13" s="31">
        <f>+'Cap Prog - Detail (Budget Book)'!D76</f>
        <v>416</v>
      </c>
      <c r="E13" s="92">
        <v>136</v>
      </c>
      <c r="F13" s="31">
        <v>136</v>
      </c>
      <c r="G13" s="92">
        <v>136</v>
      </c>
      <c r="H13" s="32">
        <v>136</v>
      </c>
    </row>
    <row r="14" spans="2:8" s="11" customFormat="1" ht="15">
      <c r="B14" s="34" t="s">
        <v>17</v>
      </c>
      <c r="C14" s="31">
        <f>+'Cap Prog - Detail (Budget Book)'!C97</f>
        <v>1210</v>
      </c>
      <c r="D14" s="31">
        <f>+'Cap Prog - Detail (Budget Book)'!D97</f>
        <v>130</v>
      </c>
      <c r="E14" s="92">
        <v>97</v>
      </c>
      <c r="F14" s="31">
        <v>97</v>
      </c>
      <c r="G14" s="92">
        <v>32</v>
      </c>
      <c r="H14" s="32">
        <v>32</v>
      </c>
    </row>
    <row r="15" spans="2:8" s="11" customFormat="1" ht="15">
      <c r="B15" s="34" t="s">
        <v>65</v>
      </c>
      <c r="C15" s="31">
        <f>+'Cap Prog - Detail (Budget Book)'!C104</f>
        <v>272</v>
      </c>
      <c r="D15" s="31">
        <f>+'Cap Prog - Detail (Budget Book)'!D104</f>
        <v>320</v>
      </c>
      <c r="E15" s="92">
        <v>220</v>
      </c>
      <c r="F15" s="31">
        <v>220</v>
      </c>
      <c r="G15" s="92">
        <v>220</v>
      </c>
      <c r="H15" s="32">
        <v>220</v>
      </c>
    </row>
    <row r="16" spans="2:10" s="11" customFormat="1" ht="15">
      <c r="B16" s="34" t="s">
        <v>49</v>
      </c>
      <c r="C16" s="31">
        <f>+'Cap Prog - Detail (Budget Book)'!C117</f>
        <v>3210</v>
      </c>
      <c r="D16" s="31">
        <f>+'Cap Prog - Detail (Budget Book)'!D117</f>
        <v>809</v>
      </c>
      <c r="E16" s="92">
        <v>279</v>
      </c>
      <c r="F16" s="31">
        <v>279</v>
      </c>
      <c r="G16" s="92">
        <v>279</v>
      </c>
      <c r="H16" s="32">
        <v>279</v>
      </c>
      <c r="I16" s="12"/>
      <c r="J16" s="12"/>
    </row>
    <row r="17" spans="2:8" s="11" customFormat="1" ht="5.25" customHeight="1">
      <c r="B17" s="33"/>
      <c r="C17" s="46"/>
      <c r="D17" s="35"/>
      <c r="E17" s="93"/>
      <c r="F17" s="35"/>
      <c r="G17" s="93"/>
      <c r="H17" s="36"/>
    </row>
    <row r="18" spans="2:8" s="11" customFormat="1" ht="16.5" thickBot="1">
      <c r="B18" s="37" t="s">
        <v>18</v>
      </c>
      <c r="C18" s="38">
        <f aca="true" t="shared" si="0" ref="C18:H18">SUM(C9:C17)</f>
        <v>9660</v>
      </c>
      <c r="D18" s="38">
        <f t="shared" si="0"/>
        <v>5514</v>
      </c>
      <c r="E18" s="94">
        <f t="shared" si="0"/>
        <v>3875</v>
      </c>
      <c r="F18" s="38">
        <f t="shared" si="0"/>
        <v>3875</v>
      </c>
      <c r="G18" s="94">
        <f t="shared" si="0"/>
        <v>3810</v>
      </c>
      <c r="H18" s="39">
        <f t="shared" si="0"/>
        <v>3810</v>
      </c>
    </row>
    <row r="19" spans="2:8" s="11" customFormat="1" ht="17.25" customHeight="1">
      <c r="B19" s="86"/>
      <c r="C19" s="31"/>
      <c r="D19" s="40"/>
      <c r="E19" s="95"/>
      <c r="F19" s="40"/>
      <c r="G19" s="95"/>
      <c r="H19" s="41"/>
    </row>
    <row r="20" spans="2:8" s="11" customFormat="1" ht="15.75">
      <c r="B20" s="42" t="s">
        <v>19</v>
      </c>
      <c r="C20" s="31"/>
      <c r="D20" s="43"/>
      <c r="E20" s="96"/>
      <c r="F20" s="43"/>
      <c r="G20" s="96"/>
      <c r="H20" s="44"/>
    </row>
    <row r="21" spans="2:8" s="11" customFormat="1" ht="3.75" customHeight="1">
      <c r="B21" s="33"/>
      <c r="C21" s="31"/>
      <c r="D21" s="43"/>
      <c r="E21" s="96"/>
      <c r="F21" s="43"/>
      <c r="G21" s="96"/>
      <c r="H21" s="44"/>
    </row>
    <row r="22" spans="2:11" s="11" customFormat="1" ht="15">
      <c r="B22" s="34" t="s">
        <v>20</v>
      </c>
      <c r="C22" s="31">
        <v>2834</v>
      </c>
      <c r="D22" s="31">
        <v>3068</v>
      </c>
      <c r="E22" s="92">
        <v>2928</v>
      </c>
      <c r="F22" s="31">
        <v>2928</v>
      </c>
      <c r="G22" s="92">
        <v>2928</v>
      </c>
      <c r="H22" s="32">
        <v>2928</v>
      </c>
      <c r="K22" s="12"/>
    </row>
    <row r="23" spans="2:11" s="11" customFormat="1" ht="15">
      <c r="B23" s="34" t="s">
        <v>88</v>
      </c>
      <c r="C23" s="31">
        <f>272-91</f>
        <v>181</v>
      </c>
      <c r="D23" s="31">
        <f>100+91</f>
        <v>191</v>
      </c>
      <c r="E23" s="92">
        <v>100</v>
      </c>
      <c r="F23" s="31">
        <v>100</v>
      </c>
      <c r="G23" s="92">
        <v>100</v>
      </c>
      <c r="H23" s="32">
        <v>100</v>
      </c>
      <c r="J23" s="12"/>
      <c r="K23" s="12"/>
    </row>
    <row r="24" spans="2:8" s="11" customFormat="1" ht="15">
      <c r="B24" s="34" t="s">
        <v>122</v>
      </c>
      <c r="C24" s="31">
        <f>4975-190+91+76</f>
        <v>4952</v>
      </c>
      <c r="D24" s="31">
        <f>1276+250+100+400-91-76</f>
        <v>1859</v>
      </c>
      <c r="E24" s="92">
        <v>527</v>
      </c>
      <c r="F24" s="31">
        <v>527</v>
      </c>
      <c r="G24" s="92">
        <v>527</v>
      </c>
      <c r="H24" s="32">
        <v>527</v>
      </c>
    </row>
    <row r="25" spans="2:9" s="45" customFormat="1" ht="15">
      <c r="B25" s="34" t="s">
        <v>63</v>
      </c>
      <c r="C25" s="31">
        <v>456</v>
      </c>
      <c r="D25" s="31">
        <v>40</v>
      </c>
      <c r="E25" s="92">
        <v>40</v>
      </c>
      <c r="F25" s="31">
        <v>40</v>
      </c>
      <c r="G25" s="92">
        <v>40</v>
      </c>
      <c r="H25" s="32">
        <v>40</v>
      </c>
      <c r="I25" s="85"/>
    </row>
    <row r="26" spans="2:9" s="45" customFormat="1" ht="15">
      <c r="B26" s="34" t="s">
        <v>21</v>
      </c>
      <c r="C26" s="31">
        <f>1313-76</f>
        <v>1237</v>
      </c>
      <c r="D26" s="31">
        <f>280+76</f>
        <v>356</v>
      </c>
      <c r="E26" s="31">
        <v>280</v>
      </c>
      <c r="F26" s="31">
        <v>280</v>
      </c>
      <c r="G26" s="92">
        <v>215</v>
      </c>
      <c r="H26" s="32">
        <v>215</v>
      </c>
      <c r="I26" s="85"/>
    </row>
    <row r="27" spans="2:10" s="11" customFormat="1" ht="15.75">
      <c r="B27" s="33"/>
      <c r="C27" s="46"/>
      <c r="D27" s="35"/>
      <c r="E27" s="93"/>
      <c r="F27" s="35"/>
      <c r="G27" s="93"/>
      <c r="H27" s="36"/>
      <c r="I27" s="12"/>
      <c r="J27" s="12"/>
    </row>
    <row r="28" spans="2:8" s="11" customFormat="1" ht="16.5" thickBot="1">
      <c r="B28" s="37" t="s">
        <v>18</v>
      </c>
      <c r="C28" s="38">
        <f aca="true" t="shared" si="1" ref="C28:H28">SUM(C22:C27)</f>
        <v>9660</v>
      </c>
      <c r="D28" s="38">
        <f t="shared" si="1"/>
        <v>5514</v>
      </c>
      <c r="E28" s="94">
        <f t="shared" si="1"/>
        <v>3875</v>
      </c>
      <c r="F28" s="38">
        <f t="shared" si="1"/>
        <v>3875</v>
      </c>
      <c r="G28" s="94">
        <f t="shared" si="1"/>
        <v>3810</v>
      </c>
      <c r="H28" s="39">
        <f t="shared" si="1"/>
        <v>3810</v>
      </c>
    </row>
    <row r="29" spans="1:10" s="11" customFormat="1" ht="15">
      <c r="A29" s="6"/>
      <c r="B29" s="6"/>
      <c r="C29" s="6"/>
      <c r="D29" s="6"/>
      <c r="E29" s="6"/>
      <c r="F29" s="6"/>
      <c r="G29" s="6"/>
      <c r="H29" s="6"/>
      <c r="J29" s="12"/>
    </row>
    <row r="30" spans="2:8" s="11" customFormat="1" ht="15" hidden="1">
      <c r="B30" s="47"/>
      <c r="C30" s="47"/>
      <c r="D30" s="48"/>
      <c r="E30" s="48"/>
      <c r="F30" s="48"/>
      <c r="G30" s="48"/>
      <c r="H30" s="48"/>
    </row>
  </sheetData>
  <mergeCells count="1">
    <mergeCell ref="B1:H1"/>
  </mergeCells>
  <printOptions horizontalCentered="1"/>
  <pageMargins left="0.5118110236220472" right="0.5511811023622047" top="0.7874015748031497" bottom="0.984251968503937" header="0.5118110236220472" footer="0.3937007874015748"/>
  <pageSetup firstPageNumber="33" useFirstPageNumber="1" fitToHeight="1" fitToWidth="1" horizontalDpi="300" verticalDpi="300" orientation="portrait" paperSize="9" scale="82" r:id="rId1"/>
  <headerFooter alignWithMargins="0">
    <oddFooter>&amp;C&amp;12&amp;P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7"/>
  </sheetPr>
  <dimension ref="B1:I119"/>
  <sheetViews>
    <sheetView showGridLines="0" view="pageBreakPreview" zoomScale="85" zoomScaleNormal="75" zoomScaleSheetLayoutView="85" workbookViewId="0" topLeftCell="A1">
      <pane ySplit="5" topLeftCell="BM6" activePane="bottomLeft" state="frozen"/>
      <selection pane="topLeft" activeCell="O24" sqref="O24"/>
      <selection pane="bottomLeft" activeCell="A6" sqref="A6"/>
    </sheetView>
  </sheetViews>
  <sheetFormatPr defaultColWidth="9.140625" defaultRowHeight="12.75"/>
  <cols>
    <col min="1" max="1" width="3.00390625" style="49" customWidth="1"/>
    <col min="2" max="2" width="46.28125" style="49" customWidth="1"/>
    <col min="3" max="8" width="12.00390625" style="84" customWidth="1"/>
    <col min="9" max="16384" width="9.140625" style="49" customWidth="1"/>
  </cols>
  <sheetData>
    <row r="1" spans="2:8" ht="18">
      <c r="B1" s="134" t="s">
        <v>99</v>
      </c>
      <c r="C1" s="122"/>
      <c r="D1" s="122"/>
      <c r="E1" s="122"/>
      <c r="F1" s="122"/>
      <c r="G1" s="122"/>
      <c r="H1" s="122"/>
    </row>
    <row r="2" spans="2:8" ht="15.75" thickBot="1">
      <c r="B2" s="1"/>
      <c r="C2" s="2"/>
      <c r="D2" s="2"/>
      <c r="E2" s="12"/>
      <c r="F2" s="12"/>
      <c r="G2" s="12"/>
      <c r="H2" s="12"/>
    </row>
    <row r="3" spans="2:8" ht="14.25" customHeight="1">
      <c r="B3" s="50"/>
      <c r="C3" s="51" t="s">
        <v>61</v>
      </c>
      <c r="D3" s="97" t="s">
        <v>68</v>
      </c>
      <c r="E3" s="51" t="s">
        <v>74</v>
      </c>
      <c r="F3" s="123" t="s">
        <v>75</v>
      </c>
      <c r="G3" s="97" t="s">
        <v>0</v>
      </c>
      <c r="H3" s="128" t="s">
        <v>100</v>
      </c>
    </row>
    <row r="4" spans="2:8" ht="31.5" customHeight="1">
      <c r="B4" s="52" t="s">
        <v>28</v>
      </c>
      <c r="C4" s="53" t="s">
        <v>10</v>
      </c>
      <c r="D4" s="54" t="s">
        <v>11</v>
      </c>
      <c r="E4" s="98" t="s">
        <v>11</v>
      </c>
      <c r="F4" s="53" t="s">
        <v>11</v>
      </c>
      <c r="G4" s="124" t="s">
        <v>11</v>
      </c>
      <c r="H4" s="112" t="s">
        <v>11</v>
      </c>
    </row>
    <row r="5" spans="2:8" ht="13.5" customHeight="1">
      <c r="B5" s="55"/>
      <c r="C5" s="53" t="s">
        <v>30</v>
      </c>
      <c r="D5" s="56" t="s">
        <v>30</v>
      </c>
      <c r="E5" s="99" t="s">
        <v>30</v>
      </c>
      <c r="F5" s="106" t="s">
        <v>30</v>
      </c>
      <c r="G5" s="125" t="s">
        <v>30</v>
      </c>
      <c r="H5" s="129" t="s">
        <v>30</v>
      </c>
    </row>
    <row r="6" spans="2:8" ht="15">
      <c r="B6" s="7" t="s">
        <v>31</v>
      </c>
      <c r="C6" s="57"/>
      <c r="D6" s="58"/>
      <c r="E6" s="100"/>
      <c r="F6" s="107"/>
      <c r="G6" s="126"/>
      <c r="H6" s="130"/>
    </row>
    <row r="7" spans="2:8" ht="15">
      <c r="B7" s="8" t="s">
        <v>32</v>
      </c>
      <c r="C7" s="59"/>
      <c r="D7" s="60"/>
      <c r="E7" s="101"/>
      <c r="F7" s="59"/>
      <c r="G7" s="5"/>
      <c r="H7" s="113"/>
    </row>
    <row r="8" spans="2:8" ht="14.25">
      <c r="B8" s="4" t="s">
        <v>73</v>
      </c>
      <c r="C8" s="59">
        <v>349</v>
      </c>
      <c r="D8" s="60">
        <v>300</v>
      </c>
      <c r="E8" s="102">
        <v>350</v>
      </c>
      <c r="F8" s="108">
        <v>350</v>
      </c>
      <c r="G8" s="3">
        <v>350</v>
      </c>
      <c r="H8" s="131">
        <v>350</v>
      </c>
    </row>
    <row r="9" spans="2:8" ht="14.25">
      <c r="B9" s="4"/>
      <c r="C9" s="59" t="s">
        <v>7</v>
      </c>
      <c r="D9" s="60" t="s">
        <v>7</v>
      </c>
      <c r="E9" s="102" t="s">
        <v>7</v>
      </c>
      <c r="F9" s="108" t="s">
        <v>7</v>
      </c>
      <c r="G9" s="3" t="s">
        <v>7</v>
      </c>
      <c r="H9" s="131" t="s">
        <v>7</v>
      </c>
    </row>
    <row r="10" spans="2:8" ht="15">
      <c r="B10" s="110" t="s">
        <v>33</v>
      </c>
      <c r="C10" s="59" t="s">
        <v>7</v>
      </c>
      <c r="D10" s="60" t="s">
        <v>7</v>
      </c>
      <c r="E10" s="102" t="s">
        <v>7</v>
      </c>
      <c r="F10" s="108" t="s">
        <v>7</v>
      </c>
      <c r="G10" s="3" t="s">
        <v>7</v>
      </c>
      <c r="H10" s="131" t="s">
        <v>7</v>
      </c>
    </row>
    <row r="11" spans="2:8" ht="14.25">
      <c r="B11" s="4" t="s">
        <v>34</v>
      </c>
      <c r="C11" s="59">
        <v>50</v>
      </c>
      <c r="D11" s="60">
        <v>55</v>
      </c>
      <c r="E11" s="102">
        <v>55</v>
      </c>
      <c r="F11" s="108">
        <v>55</v>
      </c>
      <c r="G11" s="3">
        <v>55</v>
      </c>
      <c r="H11" s="131">
        <v>55</v>
      </c>
    </row>
    <row r="12" spans="2:8" ht="14.25">
      <c r="B12" s="4"/>
      <c r="C12" s="59" t="s">
        <v>7</v>
      </c>
      <c r="D12" s="60" t="s">
        <v>7</v>
      </c>
      <c r="E12" s="102" t="s">
        <v>7</v>
      </c>
      <c r="F12" s="108" t="s">
        <v>7</v>
      </c>
      <c r="G12" s="3" t="s">
        <v>7</v>
      </c>
      <c r="H12" s="131" t="s">
        <v>7</v>
      </c>
    </row>
    <row r="13" spans="2:8" ht="15">
      <c r="B13" s="8" t="s">
        <v>35</v>
      </c>
      <c r="C13" s="59" t="s">
        <v>7</v>
      </c>
      <c r="D13" s="60" t="s">
        <v>7</v>
      </c>
      <c r="E13" s="102" t="s">
        <v>7</v>
      </c>
      <c r="F13" s="108" t="s">
        <v>7</v>
      </c>
      <c r="G13" s="3" t="s">
        <v>7</v>
      </c>
      <c r="H13" s="131" t="s">
        <v>7</v>
      </c>
    </row>
    <row r="14" spans="2:8" ht="14.25">
      <c r="B14" s="4" t="s">
        <v>71</v>
      </c>
      <c r="C14" s="59">
        <v>76</v>
      </c>
      <c r="D14" s="60">
        <v>120</v>
      </c>
      <c r="E14" s="102">
        <v>130</v>
      </c>
      <c r="F14" s="108">
        <v>130</v>
      </c>
      <c r="G14" s="3">
        <v>130</v>
      </c>
      <c r="H14" s="131">
        <v>130</v>
      </c>
    </row>
    <row r="15" spans="2:8" ht="14.25">
      <c r="B15" s="111"/>
      <c r="C15" s="59" t="s">
        <v>7</v>
      </c>
      <c r="D15" s="60" t="s">
        <v>7</v>
      </c>
      <c r="E15" s="102" t="s">
        <v>7</v>
      </c>
      <c r="F15" s="108" t="s">
        <v>7</v>
      </c>
      <c r="G15" s="3" t="s">
        <v>7</v>
      </c>
      <c r="H15" s="131" t="s">
        <v>7</v>
      </c>
    </row>
    <row r="16" spans="2:8" ht="15">
      <c r="B16" s="110" t="s">
        <v>36</v>
      </c>
      <c r="C16" s="59" t="s">
        <v>7</v>
      </c>
      <c r="D16" s="60" t="s">
        <v>7</v>
      </c>
      <c r="E16" s="102" t="s">
        <v>7</v>
      </c>
      <c r="F16" s="108" t="s">
        <v>7</v>
      </c>
      <c r="G16" s="3" t="s">
        <v>7</v>
      </c>
      <c r="H16" s="131" t="s">
        <v>7</v>
      </c>
    </row>
    <row r="17" spans="2:8" ht="14.25">
      <c r="B17" s="4" t="s">
        <v>78</v>
      </c>
      <c r="C17" s="59">
        <v>241</v>
      </c>
      <c r="D17" s="60">
        <v>223</v>
      </c>
      <c r="E17" s="102">
        <v>280</v>
      </c>
      <c r="F17" s="108">
        <v>280</v>
      </c>
      <c r="G17" s="3">
        <v>280</v>
      </c>
      <c r="H17" s="131">
        <v>280</v>
      </c>
    </row>
    <row r="18" spans="2:8" ht="14.25">
      <c r="B18" s="4" t="s">
        <v>59</v>
      </c>
      <c r="C18" s="59">
        <v>37</v>
      </c>
      <c r="D18" s="60">
        <v>40</v>
      </c>
      <c r="E18" s="102">
        <v>40</v>
      </c>
      <c r="F18" s="108">
        <v>40</v>
      </c>
      <c r="G18" s="3">
        <v>40</v>
      </c>
      <c r="H18" s="131">
        <v>40</v>
      </c>
    </row>
    <row r="19" spans="2:8" ht="14.25">
      <c r="B19" s="4"/>
      <c r="C19" s="59" t="s">
        <v>7</v>
      </c>
      <c r="D19" s="60" t="s">
        <v>7</v>
      </c>
      <c r="E19" s="102" t="s">
        <v>7</v>
      </c>
      <c r="F19" s="108" t="s">
        <v>7</v>
      </c>
      <c r="G19" s="3" t="s">
        <v>7</v>
      </c>
      <c r="H19" s="131" t="s">
        <v>7</v>
      </c>
    </row>
    <row r="20" spans="2:8" ht="15">
      <c r="B20" s="110" t="s">
        <v>37</v>
      </c>
      <c r="C20" s="59" t="s">
        <v>7</v>
      </c>
      <c r="D20" s="60" t="s">
        <v>7</v>
      </c>
      <c r="E20" s="102" t="s">
        <v>7</v>
      </c>
      <c r="F20" s="108" t="s">
        <v>7</v>
      </c>
      <c r="G20" s="3" t="s">
        <v>7</v>
      </c>
      <c r="H20" s="131" t="s">
        <v>7</v>
      </c>
    </row>
    <row r="21" spans="2:8" ht="14.25">
      <c r="B21" s="4" t="s">
        <v>52</v>
      </c>
      <c r="C21" s="59">
        <v>220</v>
      </c>
      <c r="D21" s="60">
        <v>150</v>
      </c>
      <c r="E21" s="102">
        <v>120</v>
      </c>
      <c r="F21" s="108">
        <v>120</v>
      </c>
      <c r="G21" s="3">
        <v>120</v>
      </c>
      <c r="H21" s="131">
        <v>120</v>
      </c>
    </row>
    <row r="22" spans="2:8" ht="14.25">
      <c r="B22" s="4" t="s">
        <v>53</v>
      </c>
      <c r="C22" s="59">
        <v>40</v>
      </c>
      <c r="D22" s="60">
        <v>35</v>
      </c>
      <c r="E22" s="102">
        <v>55</v>
      </c>
      <c r="F22" s="108">
        <v>55</v>
      </c>
      <c r="G22" s="3">
        <v>55</v>
      </c>
      <c r="H22" s="131">
        <v>55</v>
      </c>
    </row>
    <row r="23" spans="2:8" ht="14.25">
      <c r="B23" s="4" t="s">
        <v>54</v>
      </c>
      <c r="C23" s="59">
        <v>254</v>
      </c>
      <c r="D23" s="60">
        <v>300</v>
      </c>
      <c r="E23" s="102">
        <v>300</v>
      </c>
      <c r="F23" s="108">
        <v>300</v>
      </c>
      <c r="G23" s="3">
        <v>300</v>
      </c>
      <c r="H23" s="131">
        <v>300</v>
      </c>
    </row>
    <row r="24" spans="2:8" ht="14.25">
      <c r="B24" s="4" t="s">
        <v>22</v>
      </c>
      <c r="C24" s="59">
        <v>145</v>
      </c>
      <c r="D24" s="60">
        <v>100</v>
      </c>
      <c r="E24" s="102">
        <v>100</v>
      </c>
      <c r="F24" s="108">
        <v>100</v>
      </c>
      <c r="G24" s="3">
        <v>100</v>
      </c>
      <c r="H24" s="131">
        <v>100</v>
      </c>
    </row>
    <row r="25" spans="2:8" ht="14.25">
      <c r="B25" s="4" t="s">
        <v>77</v>
      </c>
      <c r="C25" s="59">
        <v>54</v>
      </c>
      <c r="D25" s="60">
        <v>75</v>
      </c>
      <c r="E25" s="102">
        <v>85</v>
      </c>
      <c r="F25" s="108">
        <v>90</v>
      </c>
      <c r="G25" s="3">
        <v>90</v>
      </c>
      <c r="H25" s="131">
        <v>90</v>
      </c>
    </row>
    <row r="26" spans="2:8" ht="14.25">
      <c r="B26" s="4" t="s">
        <v>56</v>
      </c>
      <c r="C26" s="59">
        <v>108</v>
      </c>
      <c r="D26" s="60">
        <v>60</v>
      </c>
      <c r="E26" s="102">
        <v>0</v>
      </c>
      <c r="F26" s="108">
        <v>0</v>
      </c>
      <c r="G26" s="3">
        <v>0</v>
      </c>
      <c r="H26" s="131">
        <v>0</v>
      </c>
    </row>
    <row r="27" spans="2:8" ht="14.25">
      <c r="B27" s="4" t="s">
        <v>55</v>
      </c>
      <c r="C27" s="59">
        <v>208</v>
      </c>
      <c r="D27" s="60">
        <v>180</v>
      </c>
      <c r="E27" s="102">
        <v>180</v>
      </c>
      <c r="F27" s="108">
        <v>180</v>
      </c>
      <c r="G27" s="3">
        <v>180</v>
      </c>
      <c r="H27" s="131">
        <v>180</v>
      </c>
    </row>
    <row r="28" spans="2:8" ht="14.25" hidden="1">
      <c r="B28" s="4" t="s">
        <v>52</v>
      </c>
      <c r="C28" s="59">
        <v>0</v>
      </c>
      <c r="D28" s="60">
        <v>0</v>
      </c>
      <c r="E28" s="102">
        <v>0</v>
      </c>
      <c r="F28" s="108">
        <v>0</v>
      </c>
      <c r="G28" s="3">
        <v>0</v>
      </c>
      <c r="H28" s="131">
        <v>0</v>
      </c>
    </row>
    <row r="29" spans="2:8" ht="14.25">
      <c r="B29" s="4" t="s">
        <v>38</v>
      </c>
      <c r="C29" s="59">
        <v>194</v>
      </c>
      <c r="D29" s="60">
        <v>80</v>
      </c>
      <c r="E29" s="102">
        <v>80</v>
      </c>
      <c r="F29" s="108">
        <v>80</v>
      </c>
      <c r="G29" s="3">
        <v>80</v>
      </c>
      <c r="H29" s="131">
        <v>80</v>
      </c>
    </row>
    <row r="30" spans="2:8" ht="14.25">
      <c r="B30" s="4" t="s">
        <v>69</v>
      </c>
      <c r="C30" s="59">
        <v>350</v>
      </c>
      <c r="D30" s="60">
        <v>400</v>
      </c>
      <c r="E30" s="102">
        <v>133</v>
      </c>
      <c r="F30" s="108">
        <v>133</v>
      </c>
      <c r="G30" s="3">
        <v>133</v>
      </c>
      <c r="H30" s="131">
        <v>133</v>
      </c>
    </row>
    <row r="31" spans="2:8" ht="14.25">
      <c r="B31" s="4" t="s">
        <v>58</v>
      </c>
      <c r="C31" s="59">
        <v>138</v>
      </c>
      <c r="D31" s="60">
        <v>109</v>
      </c>
      <c r="E31" s="102">
        <v>109</v>
      </c>
      <c r="F31" s="108">
        <v>109</v>
      </c>
      <c r="G31" s="3">
        <v>109</v>
      </c>
      <c r="H31" s="131">
        <v>109</v>
      </c>
    </row>
    <row r="32" spans="2:8" ht="14.25">
      <c r="B32" s="4" t="s">
        <v>79</v>
      </c>
      <c r="C32" s="59">
        <v>13</v>
      </c>
      <c r="D32" s="60">
        <v>0</v>
      </c>
      <c r="E32" s="102">
        <v>0</v>
      </c>
      <c r="F32" s="108">
        <v>0</v>
      </c>
      <c r="G32" s="3">
        <v>0</v>
      </c>
      <c r="H32" s="131">
        <v>0</v>
      </c>
    </row>
    <row r="33" spans="2:8" ht="14.25">
      <c r="B33" s="4" t="s">
        <v>39</v>
      </c>
      <c r="C33" s="59">
        <v>45</v>
      </c>
      <c r="D33" s="60">
        <v>35</v>
      </c>
      <c r="E33" s="102">
        <v>35</v>
      </c>
      <c r="F33" s="108">
        <v>35</v>
      </c>
      <c r="G33" s="3">
        <v>35</v>
      </c>
      <c r="H33" s="131">
        <v>35</v>
      </c>
    </row>
    <row r="34" spans="2:8" ht="14.25">
      <c r="B34" s="4" t="s">
        <v>57</v>
      </c>
      <c r="C34" s="59">
        <v>40</v>
      </c>
      <c r="D34" s="60">
        <v>0</v>
      </c>
      <c r="E34" s="102">
        <v>55</v>
      </c>
      <c r="F34" s="108">
        <v>55</v>
      </c>
      <c r="G34" s="3">
        <v>55</v>
      </c>
      <c r="H34" s="131">
        <v>55</v>
      </c>
    </row>
    <row r="35" spans="2:8" ht="14.25">
      <c r="B35" s="4" t="s">
        <v>80</v>
      </c>
      <c r="C35" s="59">
        <v>65</v>
      </c>
      <c r="D35" s="60">
        <v>33</v>
      </c>
      <c r="E35" s="102">
        <v>33</v>
      </c>
      <c r="F35" s="108">
        <v>33</v>
      </c>
      <c r="G35" s="3">
        <v>33</v>
      </c>
      <c r="H35" s="131">
        <v>33</v>
      </c>
    </row>
    <row r="36" spans="2:8" ht="14.25">
      <c r="B36" s="4" t="s">
        <v>81</v>
      </c>
      <c r="C36" s="59">
        <v>51</v>
      </c>
      <c r="D36" s="60">
        <v>0</v>
      </c>
      <c r="E36" s="102">
        <v>0</v>
      </c>
      <c r="F36" s="108">
        <v>0</v>
      </c>
      <c r="G36" s="3">
        <v>0</v>
      </c>
      <c r="H36" s="131">
        <v>0</v>
      </c>
    </row>
    <row r="37" spans="2:8" ht="14.25">
      <c r="B37" s="4" t="s">
        <v>90</v>
      </c>
      <c r="C37" s="59">
        <v>30</v>
      </c>
      <c r="D37" s="60">
        <v>353</v>
      </c>
      <c r="E37" s="102">
        <v>0</v>
      </c>
      <c r="F37" s="108">
        <v>0</v>
      </c>
      <c r="G37" s="3">
        <v>0</v>
      </c>
      <c r="H37" s="131">
        <v>0</v>
      </c>
    </row>
    <row r="38" spans="2:8" ht="14.25">
      <c r="B38" s="4" t="s">
        <v>76</v>
      </c>
      <c r="C38" s="59">
        <v>75</v>
      </c>
      <c r="D38" s="60">
        <v>350</v>
      </c>
      <c r="E38" s="102">
        <v>500</v>
      </c>
      <c r="F38" s="108">
        <v>783</v>
      </c>
      <c r="G38" s="3">
        <v>783</v>
      </c>
      <c r="H38" s="131">
        <v>783</v>
      </c>
    </row>
    <row r="39" spans="2:8" ht="14.25">
      <c r="B39" s="4" t="s">
        <v>101</v>
      </c>
      <c r="C39" s="59">
        <v>500</v>
      </c>
      <c r="D39" s="60">
        <v>556</v>
      </c>
      <c r="E39" s="102">
        <v>0</v>
      </c>
      <c r="F39" s="108">
        <v>0</v>
      </c>
      <c r="G39" s="3">
        <v>0</v>
      </c>
      <c r="H39" s="131">
        <v>0</v>
      </c>
    </row>
    <row r="40" spans="2:9" ht="14.25">
      <c r="B40" s="4" t="s">
        <v>102</v>
      </c>
      <c r="C40" s="59">
        <v>0</v>
      </c>
      <c r="D40" s="60">
        <v>70</v>
      </c>
      <c r="E40" s="102">
        <v>0</v>
      </c>
      <c r="F40" s="108">
        <v>0</v>
      </c>
      <c r="G40" s="3">
        <v>0</v>
      </c>
      <c r="H40" s="131">
        <v>0</v>
      </c>
      <c r="I40" s="84"/>
    </row>
    <row r="41" spans="2:8" ht="14.25">
      <c r="B41" s="4" t="s">
        <v>103</v>
      </c>
      <c r="C41" s="59">
        <v>10</v>
      </c>
      <c r="D41" s="60">
        <v>0</v>
      </c>
      <c r="E41" s="102">
        <v>0</v>
      </c>
      <c r="F41" s="108">
        <v>0</v>
      </c>
      <c r="G41" s="3">
        <v>0</v>
      </c>
      <c r="H41" s="131">
        <v>0</v>
      </c>
    </row>
    <row r="42" spans="2:8" ht="14.25">
      <c r="B42" s="4" t="s">
        <v>104</v>
      </c>
      <c r="C42" s="59">
        <v>11</v>
      </c>
      <c r="D42" s="60">
        <v>0</v>
      </c>
      <c r="E42" s="102">
        <v>0</v>
      </c>
      <c r="F42" s="108">
        <v>0</v>
      </c>
      <c r="G42" s="3">
        <v>0</v>
      </c>
      <c r="H42" s="131">
        <v>0</v>
      </c>
    </row>
    <row r="43" spans="2:8" ht="14.25">
      <c r="B43" s="4" t="s">
        <v>105</v>
      </c>
      <c r="C43" s="59">
        <v>30</v>
      </c>
      <c r="D43" s="60">
        <v>0</v>
      </c>
      <c r="E43" s="102">
        <v>0</v>
      </c>
      <c r="F43" s="108">
        <v>0</v>
      </c>
      <c r="G43" s="3">
        <v>0</v>
      </c>
      <c r="H43" s="131">
        <v>0</v>
      </c>
    </row>
    <row r="44" spans="2:8" ht="14.25">
      <c r="B44" s="4" t="s">
        <v>85</v>
      </c>
      <c r="C44" s="59">
        <v>0</v>
      </c>
      <c r="D44" s="60">
        <v>0</v>
      </c>
      <c r="E44" s="102">
        <v>288</v>
      </c>
      <c r="F44" s="108">
        <v>0</v>
      </c>
      <c r="G44" s="3">
        <v>0</v>
      </c>
      <c r="H44" s="131">
        <v>0</v>
      </c>
    </row>
    <row r="45" spans="2:8" ht="15.75" thickBot="1">
      <c r="B45" s="61" t="s">
        <v>29</v>
      </c>
      <c r="C45" s="62">
        <f>SUM(C8:C44)</f>
        <v>3334</v>
      </c>
      <c r="D45" s="63">
        <f>SUM(D8:D44)</f>
        <v>3624</v>
      </c>
      <c r="E45" s="103">
        <v>2928</v>
      </c>
      <c r="F45" s="62">
        <v>2928</v>
      </c>
      <c r="G45" s="118">
        <v>2928</v>
      </c>
      <c r="H45" s="120">
        <v>2928</v>
      </c>
    </row>
    <row r="46" spans="2:8" ht="15">
      <c r="B46" s="7" t="s">
        <v>40</v>
      </c>
      <c r="C46" s="57"/>
      <c r="D46" s="57"/>
      <c r="E46" s="101"/>
      <c r="F46" s="59"/>
      <c r="G46" s="5"/>
      <c r="H46" s="113"/>
    </row>
    <row r="47" spans="2:8" ht="15">
      <c r="B47" s="64" t="s">
        <v>15</v>
      </c>
      <c r="C47" s="57"/>
      <c r="D47" s="57"/>
      <c r="E47" s="101"/>
      <c r="F47" s="59"/>
      <c r="G47" s="5"/>
      <c r="H47" s="113"/>
    </row>
    <row r="48" spans="2:8" ht="15">
      <c r="B48" s="65" t="s">
        <v>23</v>
      </c>
      <c r="C48" s="57"/>
      <c r="D48" s="57"/>
      <c r="E48" s="101"/>
      <c r="F48" s="59"/>
      <c r="G48" s="5"/>
      <c r="H48" s="113"/>
    </row>
    <row r="49" spans="2:8" ht="14.25">
      <c r="B49" s="4" t="s">
        <v>41</v>
      </c>
      <c r="C49" s="59">
        <v>508</v>
      </c>
      <c r="D49" s="60">
        <v>215</v>
      </c>
      <c r="E49" s="102">
        <v>215</v>
      </c>
      <c r="F49" s="108">
        <v>215</v>
      </c>
      <c r="G49" s="3">
        <v>215</v>
      </c>
      <c r="H49" s="131">
        <v>215</v>
      </c>
    </row>
    <row r="50" spans="2:8" ht="14.25">
      <c r="B50" s="4" t="s">
        <v>42</v>
      </c>
      <c r="C50" s="59">
        <v>129</v>
      </c>
      <c r="D50" s="60">
        <v>0</v>
      </c>
      <c r="E50" s="102">
        <v>0</v>
      </c>
      <c r="F50" s="108">
        <v>0</v>
      </c>
      <c r="G50" s="3">
        <v>0</v>
      </c>
      <c r="H50" s="131">
        <v>0</v>
      </c>
    </row>
    <row r="51" spans="2:8" ht="15" customHeight="1">
      <c r="B51" s="4" t="s">
        <v>43</v>
      </c>
      <c r="C51" s="59">
        <v>111</v>
      </c>
      <c r="D51" s="60">
        <v>0</v>
      </c>
      <c r="E51" s="102">
        <v>0</v>
      </c>
      <c r="F51" s="108">
        <v>0</v>
      </c>
      <c r="G51" s="3">
        <v>0</v>
      </c>
      <c r="H51" s="131">
        <v>0</v>
      </c>
    </row>
    <row r="52" spans="2:8" ht="15.75" thickBot="1">
      <c r="B52" s="66" t="s">
        <v>29</v>
      </c>
      <c r="C52" s="62">
        <f>SUM(C49:C51)</f>
        <v>748</v>
      </c>
      <c r="D52" s="63">
        <f>SUM(D49:D51)</f>
        <v>215</v>
      </c>
      <c r="E52" s="103">
        <v>215</v>
      </c>
      <c r="F52" s="62">
        <v>215</v>
      </c>
      <c r="G52" s="118">
        <v>215</v>
      </c>
      <c r="H52" s="120">
        <v>215</v>
      </c>
    </row>
    <row r="53" spans="2:8" ht="15">
      <c r="B53" s="67" t="s">
        <v>16</v>
      </c>
      <c r="C53" s="68"/>
      <c r="D53" s="70"/>
      <c r="E53" s="104"/>
      <c r="F53" s="109"/>
      <c r="G53" s="127"/>
      <c r="H53" s="132"/>
    </row>
    <row r="54" spans="2:8" ht="15" customHeight="1">
      <c r="B54" s="65" t="s">
        <v>23</v>
      </c>
      <c r="C54" s="57"/>
      <c r="D54" s="6"/>
      <c r="E54" s="101"/>
      <c r="F54" s="59"/>
      <c r="G54" s="5"/>
      <c r="H54" s="113"/>
    </row>
    <row r="55" spans="2:8" ht="15" customHeight="1">
      <c r="B55" s="4" t="s">
        <v>6</v>
      </c>
      <c r="C55" s="59">
        <v>56</v>
      </c>
      <c r="D55" s="60">
        <v>26</v>
      </c>
      <c r="E55" s="102">
        <v>26</v>
      </c>
      <c r="F55" s="108">
        <v>26</v>
      </c>
      <c r="G55" s="3">
        <v>26</v>
      </c>
      <c r="H55" s="131">
        <v>26</v>
      </c>
    </row>
    <row r="56" spans="2:8" ht="15" customHeight="1">
      <c r="B56" s="4" t="s">
        <v>50</v>
      </c>
      <c r="C56" s="59">
        <v>15</v>
      </c>
      <c r="D56" s="60">
        <v>50</v>
      </c>
      <c r="E56" s="102">
        <v>50</v>
      </c>
      <c r="F56" s="108">
        <v>50</v>
      </c>
      <c r="G56" s="3">
        <v>50</v>
      </c>
      <c r="H56" s="131">
        <v>50</v>
      </c>
    </row>
    <row r="57" spans="2:8" ht="15" customHeight="1">
      <c r="B57" s="4" t="s">
        <v>106</v>
      </c>
      <c r="C57" s="59">
        <v>0</v>
      </c>
      <c r="D57" s="60">
        <v>40</v>
      </c>
      <c r="E57" s="102">
        <v>40</v>
      </c>
      <c r="F57" s="108">
        <v>40</v>
      </c>
      <c r="G57" s="3">
        <v>40</v>
      </c>
      <c r="H57" s="131">
        <v>40</v>
      </c>
    </row>
    <row r="58" spans="2:8" ht="15" customHeight="1">
      <c r="B58" s="4" t="s">
        <v>82</v>
      </c>
      <c r="C58" s="59">
        <v>57</v>
      </c>
      <c r="D58" s="60">
        <v>20</v>
      </c>
      <c r="E58" s="102">
        <v>20</v>
      </c>
      <c r="F58" s="108">
        <v>20</v>
      </c>
      <c r="G58" s="3">
        <v>20</v>
      </c>
      <c r="H58" s="131">
        <v>20</v>
      </c>
    </row>
    <row r="59" spans="2:8" ht="15">
      <c r="B59" s="71" t="s">
        <v>84</v>
      </c>
      <c r="C59" s="57"/>
      <c r="D59" s="6"/>
      <c r="E59" s="101"/>
      <c r="F59" s="59"/>
      <c r="G59" s="5"/>
      <c r="H59" s="113"/>
    </row>
    <row r="60" spans="2:8" ht="15" customHeight="1">
      <c r="B60" s="4" t="s">
        <v>24</v>
      </c>
      <c r="C60" s="59">
        <v>11</v>
      </c>
      <c r="D60" s="60">
        <v>0</v>
      </c>
      <c r="E60" s="102">
        <v>0</v>
      </c>
      <c r="F60" s="108">
        <v>0</v>
      </c>
      <c r="G60" s="3">
        <v>0</v>
      </c>
      <c r="H60" s="131">
        <v>0</v>
      </c>
    </row>
    <row r="61" spans="2:8" ht="15" customHeight="1">
      <c r="B61" s="4" t="s">
        <v>4</v>
      </c>
      <c r="C61" s="59">
        <v>5</v>
      </c>
      <c r="D61" s="60">
        <v>0</v>
      </c>
      <c r="E61" s="102">
        <v>0</v>
      </c>
      <c r="F61" s="108">
        <v>0</v>
      </c>
      <c r="G61" s="3">
        <v>0</v>
      </c>
      <c r="H61" s="131">
        <v>0</v>
      </c>
    </row>
    <row r="62" spans="2:8" ht="15" customHeight="1">
      <c r="B62" s="4" t="s">
        <v>1</v>
      </c>
      <c r="C62" s="59">
        <v>30</v>
      </c>
      <c r="D62" s="60">
        <v>0</v>
      </c>
      <c r="E62" s="102">
        <v>0</v>
      </c>
      <c r="F62" s="108">
        <v>0</v>
      </c>
      <c r="G62" s="3">
        <v>0</v>
      </c>
      <c r="H62" s="131">
        <v>0</v>
      </c>
    </row>
    <row r="63" spans="2:8" s="72" customFormat="1" ht="15" customHeight="1">
      <c r="B63" s="4" t="s">
        <v>86</v>
      </c>
      <c r="C63" s="59">
        <v>66</v>
      </c>
      <c r="D63" s="60">
        <v>30</v>
      </c>
      <c r="E63" s="102">
        <v>0</v>
      </c>
      <c r="F63" s="108">
        <v>0</v>
      </c>
      <c r="G63" s="3">
        <v>0</v>
      </c>
      <c r="H63" s="131">
        <v>0</v>
      </c>
    </row>
    <row r="64" spans="2:8" ht="14.25">
      <c r="B64" s="4" t="s">
        <v>67</v>
      </c>
      <c r="C64" s="59">
        <v>361</v>
      </c>
      <c r="D64" s="60">
        <v>0</v>
      </c>
      <c r="E64" s="102">
        <v>0</v>
      </c>
      <c r="F64" s="108">
        <v>0</v>
      </c>
      <c r="G64" s="3">
        <v>0</v>
      </c>
      <c r="H64" s="131">
        <v>0</v>
      </c>
    </row>
    <row r="65" spans="2:8" ht="14.25">
      <c r="B65" s="4" t="s">
        <v>107</v>
      </c>
      <c r="C65" s="59">
        <v>5</v>
      </c>
      <c r="D65" s="60">
        <v>0</v>
      </c>
      <c r="E65" s="102">
        <v>0</v>
      </c>
      <c r="F65" s="108">
        <v>0</v>
      </c>
      <c r="G65" s="3">
        <v>0</v>
      </c>
      <c r="H65" s="131">
        <v>0</v>
      </c>
    </row>
    <row r="66" spans="2:8" ht="14.25">
      <c r="B66" s="4" t="s">
        <v>108</v>
      </c>
      <c r="C66" s="59">
        <v>5</v>
      </c>
      <c r="D66" s="60">
        <v>0</v>
      </c>
      <c r="E66" s="102">
        <v>0</v>
      </c>
      <c r="F66" s="108">
        <v>0</v>
      </c>
      <c r="G66" s="3">
        <v>0</v>
      </c>
      <c r="H66" s="131">
        <v>0</v>
      </c>
    </row>
    <row r="67" spans="2:8" ht="14.25">
      <c r="B67" s="4" t="s">
        <v>109</v>
      </c>
      <c r="C67" s="59">
        <v>10</v>
      </c>
      <c r="D67" s="60">
        <v>0</v>
      </c>
      <c r="E67" s="102">
        <v>0</v>
      </c>
      <c r="F67" s="108">
        <v>0</v>
      </c>
      <c r="G67" s="3">
        <v>0</v>
      </c>
      <c r="H67" s="131">
        <v>0</v>
      </c>
    </row>
    <row r="68" spans="2:8" ht="14.25">
      <c r="B68" s="4" t="s">
        <v>110</v>
      </c>
      <c r="C68" s="59">
        <v>18</v>
      </c>
      <c r="D68" s="60">
        <v>0</v>
      </c>
      <c r="E68" s="102">
        <v>0</v>
      </c>
      <c r="F68" s="108">
        <v>0</v>
      </c>
      <c r="G68" s="3">
        <v>0</v>
      </c>
      <c r="H68" s="131">
        <v>0</v>
      </c>
    </row>
    <row r="69" spans="2:8" ht="15">
      <c r="B69" s="71" t="s">
        <v>95</v>
      </c>
      <c r="C69" s="59"/>
      <c r="D69" s="5"/>
      <c r="E69" s="101"/>
      <c r="F69" s="59"/>
      <c r="G69" s="5"/>
      <c r="H69" s="113"/>
    </row>
    <row r="70" spans="2:8" ht="14.25">
      <c r="B70" s="4" t="s">
        <v>97</v>
      </c>
      <c r="C70" s="59">
        <v>32</v>
      </c>
      <c r="D70" s="60">
        <v>0</v>
      </c>
      <c r="E70" s="102">
        <v>0</v>
      </c>
      <c r="F70" s="108">
        <v>0</v>
      </c>
      <c r="G70" s="3">
        <v>0</v>
      </c>
      <c r="H70" s="131">
        <v>0</v>
      </c>
    </row>
    <row r="71" spans="2:8" ht="14.25">
      <c r="B71" s="4" t="s">
        <v>91</v>
      </c>
      <c r="C71" s="59">
        <v>12</v>
      </c>
      <c r="D71" s="60">
        <v>0</v>
      </c>
      <c r="E71" s="102">
        <v>0</v>
      </c>
      <c r="F71" s="108">
        <v>0</v>
      </c>
      <c r="G71" s="3">
        <v>0</v>
      </c>
      <c r="H71" s="131">
        <v>0</v>
      </c>
    </row>
    <row r="72" spans="2:8" ht="14.25">
      <c r="B72" s="4" t="s">
        <v>25</v>
      </c>
      <c r="C72" s="59">
        <v>17</v>
      </c>
      <c r="D72" s="60">
        <v>0</v>
      </c>
      <c r="E72" s="102">
        <v>0</v>
      </c>
      <c r="F72" s="108">
        <v>0</v>
      </c>
      <c r="G72" s="3">
        <v>0</v>
      </c>
      <c r="H72" s="131">
        <v>0</v>
      </c>
    </row>
    <row r="73" spans="2:8" ht="15">
      <c r="B73" s="71" t="s">
        <v>89</v>
      </c>
      <c r="C73" s="59" t="s">
        <v>7</v>
      </c>
      <c r="D73" s="60" t="s">
        <v>7</v>
      </c>
      <c r="E73" s="102" t="s">
        <v>7</v>
      </c>
      <c r="F73" s="108" t="s">
        <v>7</v>
      </c>
      <c r="G73" s="3" t="s">
        <v>7</v>
      </c>
      <c r="H73" s="131" t="s">
        <v>7</v>
      </c>
    </row>
    <row r="74" spans="2:8" ht="14.25">
      <c r="B74" s="4" t="s">
        <v>96</v>
      </c>
      <c r="C74" s="59">
        <v>36</v>
      </c>
      <c r="D74" s="60">
        <v>0</v>
      </c>
      <c r="E74" s="102">
        <v>0</v>
      </c>
      <c r="F74" s="108">
        <v>0</v>
      </c>
      <c r="G74" s="3">
        <v>0</v>
      </c>
      <c r="H74" s="131">
        <v>0</v>
      </c>
    </row>
    <row r="75" spans="2:8" ht="15" customHeight="1">
      <c r="B75" s="4" t="s">
        <v>121</v>
      </c>
      <c r="C75" s="59">
        <v>150</v>
      </c>
      <c r="D75" s="60">
        <v>250</v>
      </c>
      <c r="E75" s="102">
        <v>0</v>
      </c>
      <c r="F75" s="108">
        <v>0</v>
      </c>
      <c r="G75" s="3">
        <v>0</v>
      </c>
      <c r="H75" s="131">
        <v>0</v>
      </c>
    </row>
    <row r="76" spans="2:8" ht="15.75" thickBot="1">
      <c r="B76" s="61" t="s">
        <v>29</v>
      </c>
      <c r="C76" s="73">
        <f>SUM(C53:C75)</f>
        <v>886</v>
      </c>
      <c r="D76" s="74">
        <f>SUM(D53:D75)</f>
        <v>416</v>
      </c>
      <c r="E76" s="75">
        <v>136</v>
      </c>
      <c r="F76" s="73">
        <v>136</v>
      </c>
      <c r="G76" s="119">
        <v>136</v>
      </c>
      <c r="H76" s="121">
        <v>136</v>
      </c>
    </row>
    <row r="77" spans="2:8" ht="15">
      <c r="B77" s="9" t="s">
        <v>17</v>
      </c>
      <c r="C77" s="57"/>
      <c r="D77" s="6"/>
      <c r="E77" s="101"/>
      <c r="F77" s="59"/>
      <c r="G77" s="5"/>
      <c r="H77" s="113"/>
    </row>
    <row r="78" spans="2:8" ht="15">
      <c r="B78" s="71" t="s">
        <v>23</v>
      </c>
      <c r="C78" s="57"/>
      <c r="D78" s="6"/>
      <c r="E78" s="101"/>
      <c r="F78" s="59"/>
      <c r="G78" s="5"/>
      <c r="H78" s="113"/>
    </row>
    <row r="79" spans="2:8" ht="14.25">
      <c r="B79" s="4" t="s">
        <v>45</v>
      </c>
      <c r="C79" s="59">
        <v>32</v>
      </c>
      <c r="D79" s="60">
        <v>32</v>
      </c>
      <c r="E79" s="102">
        <v>32</v>
      </c>
      <c r="F79" s="108">
        <v>32</v>
      </c>
      <c r="G79" s="3">
        <v>32</v>
      </c>
      <c r="H79" s="131">
        <v>32</v>
      </c>
    </row>
    <row r="80" spans="2:8" ht="15">
      <c r="B80" s="71" t="s">
        <v>95</v>
      </c>
      <c r="C80" s="59" t="s">
        <v>7</v>
      </c>
      <c r="D80" s="60" t="s">
        <v>7</v>
      </c>
      <c r="E80" s="102" t="s">
        <v>7</v>
      </c>
      <c r="F80" s="108" t="s">
        <v>7</v>
      </c>
      <c r="G80" s="3" t="s">
        <v>7</v>
      </c>
      <c r="H80" s="131" t="s">
        <v>7</v>
      </c>
    </row>
    <row r="81" spans="2:8" ht="14.25">
      <c r="B81" s="4" t="s">
        <v>47</v>
      </c>
      <c r="C81" s="59">
        <v>13</v>
      </c>
      <c r="D81" s="60">
        <v>0</v>
      </c>
      <c r="E81" s="102">
        <v>0</v>
      </c>
      <c r="F81" s="108">
        <v>0</v>
      </c>
      <c r="G81" s="3">
        <v>0</v>
      </c>
      <c r="H81" s="131">
        <v>0</v>
      </c>
    </row>
    <row r="82" spans="2:8" ht="14.25">
      <c r="B82" s="4" t="s">
        <v>48</v>
      </c>
      <c r="C82" s="59">
        <v>50</v>
      </c>
      <c r="D82" s="60">
        <v>0</v>
      </c>
      <c r="E82" s="102">
        <v>0</v>
      </c>
      <c r="F82" s="108">
        <v>0</v>
      </c>
      <c r="G82" s="3">
        <v>0</v>
      </c>
      <c r="H82" s="131">
        <v>0</v>
      </c>
    </row>
    <row r="83" spans="2:8" ht="14.25">
      <c r="B83" s="4" t="s">
        <v>44</v>
      </c>
      <c r="C83" s="59">
        <v>675</v>
      </c>
      <c r="D83" s="60">
        <v>0</v>
      </c>
      <c r="E83" s="102">
        <v>0</v>
      </c>
      <c r="F83" s="108">
        <v>0</v>
      </c>
      <c r="G83" s="3">
        <v>0</v>
      </c>
      <c r="H83" s="131">
        <v>0</v>
      </c>
    </row>
    <row r="84" spans="2:8" ht="15" customHeight="1">
      <c r="B84" s="4" t="s">
        <v>72</v>
      </c>
      <c r="C84" s="59">
        <v>10</v>
      </c>
      <c r="D84" s="60">
        <v>0</v>
      </c>
      <c r="E84" s="102">
        <v>0</v>
      </c>
      <c r="F84" s="108">
        <v>0</v>
      </c>
      <c r="G84" s="3">
        <v>0</v>
      </c>
      <c r="H84" s="131">
        <v>0</v>
      </c>
    </row>
    <row r="85" spans="2:8" ht="15" customHeight="1">
      <c r="B85" s="4" t="s">
        <v>111</v>
      </c>
      <c r="C85" s="59">
        <v>10</v>
      </c>
      <c r="D85" s="60">
        <v>0</v>
      </c>
      <c r="E85" s="102">
        <v>0</v>
      </c>
      <c r="F85" s="108">
        <v>0</v>
      </c>
      <c r="G85" s="3">
        <v>0</v>
      </c>
      <c r="H85" s="131">
        <v>0</v>
      </c>
    </row>
    <row r="86" spans="2:8" ht="14.25">
      <c r="B86" s="4" t="s">
        <v>112</v>
      </c>
      <c r="C86" s="59">
        <v>90</v>
      </c>
      <c r="D86" s="60">
        <v>0</v>
      </c>
      <c r="E86" s="102">
        <v>0</v>
      </c>
      <c r="F86" s="108">
        <v>0</v>
      </c>
      <c r="G86" s="3">
        <v>0</v>
      </c>
      <c r="H86" s="131">
        <v>0</v>
      </c>
    </row>
    <row r="87" spans="2:8" ht="14.25">
      <c r="B87" s="4" t="s">
        <v>8</v>
      </c>
      <c r="C87" s="59">
        <v>26</v>
      </c>
      <c r="D87" s="60">
        <v>26</v>
      </c>
      <c r="E87" s="102">
        <v>0</v>
      </c>
      <c r="F87" s="108">
        <v>0</v>
      </c>
      <c r="G87" s="3">
        <v>0</v>
      </c>
      <c r="H87" s="131">
        <v>0</v>
      </c>
    </row>
    <row r="88" spans="2:8" ht="14.25">
      <c r="B88" s="4" t="s">
        <v>92</v>
      </c>
      <c r="C88" s="59">
        <v>0</v>
      </c>
      <c r="D88" s="60">
        <v>65</v>
      </c>
      <c r="E88" s="102">
        <v>65</v>
      </c>
      <c r="F88" s="108">
        <v>65</v>
      </c>
      <c r="G88" s="3">
        <v>0</v>
      </c>
      <c r="H88" s="131">
        <v>0</v>
      </c>
    </row>
    <row r="89" spans="2:8" ht="14.25">
      <c r="B89" s="4" t="s">
        <v>93</v>
      </c>
      <c r="C89" s="59">
        <v>61</v>
      </c>
      <c r="D89" s="60">
        <v>0</v>
      </c>
      <c r="E89" s="102">
        <v>0</v>
      </c>
      <c r="F89" s="108">
        <v>0</v>
      </c>
      <c r="G89" s="3">
        <v>0</v>
      </c>
      <c r="H89" s="131">
        <v>0</v>
      </c>
    </row>
    <row r="90" spans="2:8" ht="14.25">
      <c r="B90" s="4" t="s">
        <v>94</v>
      </c>
      <c r="C90" s="59">
        <v>50</v>
      </c>
      <c r="D90" s="60">
        <v>0</v>
      </c>
      <c r="E90" s="102">
        <v>0</v>
      </c>
      <c r="F90" s="108">
        <v>0</v>
      </c>
      <c r="G90" s="3">
        <v>0</v>
      </c>
      <c r="H90" s="131">
        <v>0</v>
      </c>
    </row>
    <row r="91" spans="2:8" ht="14.25">
      <c r="B91" s="4" t="s">
        <v>70</v>
      </c>
      <c r="C91" s="59">
        <v>13</v>
      </c>
      <c r="D91" s="60">
        <v>0</v>
      </c>
      <c r="E91" s="102">
        <v>0</v>
      </c>
      <c r="F91" s="108">
        <v>0</v>
      </c>
      <c r="G91" s="3">
        <v>0</v>
      </c>
      <c r="H91" s="131">
        <v>0</v>
      </c>
    </row>
    <row r="92" spans="2:8" ht="14.25">
      <c r="B92" s="4" t="s">
        <v>5</v>
      </c>
      <c r="C92" s="59">
        <v>144</v>
      </c>
      <c r="D92" s="60">
        <v>7</v>
      </c>
      <c r="E92" s="102">
        <v>0</v>
      </c>
      <c r="F92" s="108">
        <v>0</v>
      </c>
      <c r="G92" s="3">
        <v>0</v>
      </c>
      <c r="H92" s="131">
        <v>0</v>
      </c>
    </row>
    <row r="93" spans="2:8" ht="14.25" hidden="1">
      <c r="B93" s="4" t="s">
        <v>83</v>
      </c>
      <c r="C93" s="59">
        <v>0</v>
      </c>
      <c r="D93" s="60">
        <v>0</v>
      </c>
      <c r="E93" s="102">
        <v>0</v>
      </c>
      <c r="F93" s="108">
        <v>0</v>
      </c>
      <c r="G93" s="3">
        <v>0</v>
      </c>
      <c r="H93" s="131">
        <v>0</v>
      </c>
    </row>
    <row r="94" spans="2:8" ht="14.25">
      <c r="B94" s="4" t="s">
        <v>113</v>
      </c>
      <c r="C94" s="59">
        <v>7</v>
      </c>
      <c r="D94" s="60">
        <v>0</v>
      </c>
      <c r="E94" s="102">
        <v>0</v>
      </c>
      <c r="F94" s="108">
        <v>0</v>
      </c>
      <c r="G94" s="3">
        <v>0</v>
      </c>
      <c r="H94" s="131">
        <v>0</v>
      </c>
    </row>
    <row r="95" spans="2:8" ht="15" customHeight="1">
      <c r="B95" s="4" t="s">
        <v>114</v>
      </c>
      <c r="C95" s="59">
        <v>9</v>
      </c>
      <c r="D95" s="60">
        <v>0</v>
      </c>
      <c r="E95" s="102">
        <v>0</v>
      </c>
      <c r="F95" s="108">
        <v>0</v>
      </c>
      <c r="G95" s="3">
        <v>0</v>
      </c>
      <c r="H95" s="131">
        <v>0</v>
      </c>
    </row>
    <row r="96" spans="2:8" ht="15" customHeight="1">
      <c r="B96" s="4" t="s">
        <v>115</v>
      </c>
      <c r="C96" s="59">
        <v>20</v>
      </c>
      <c r="D96" s="60">
        <v>0</v>
      </c>
      <c r="E96" s="102">
        <v>0</v>
      </c>
      <c r="F96" s="108">
        <v>0</v>
      </c>
      <c r="G96" s="3">
        <v>0</v>
      </c>
      <c r="H96" s="131">
        <v>0</v>
      </c>
    </row>
    <row r="97" spans="2:8" ht="15" customHeight="1" thickBot="1">
      <c r="B97" s="61" t="s">
        <v>29</v>
      </c>
      <c r="C97" s="62">
        <f>SUM(C78:C96)</f>
        <v>1210</v>
      </c>
      <c r="D97" s="62">
        <f>SUM(D78:D96)</f>
        <v>130</v>
      </c>
      <c r="E97" s="62">
        <v>97</v>
      </c>
      <c r="F97" s="62">
        <v>97</v>
      </c>
      <c r="G97" s="62">
        <v>32</v>
      </c>
      <c r="H97" s="120">
        <v>32</v>
      </c>
    </row>
    <row r="98" spans="2:8" ht="15" customHeight="1">
      <c r="B98" s="9" t="s">
        <v>116</v>
      </c>
      <c r="C98" s="57"/>
      <c r="D98" s="6"/>
      <c r="E98" s="101"/>
      <c r="F98" s="59"/>
      <c r="G98" s="5"/>
      <c r="H98" s="113"/>
    </row>
    <row r="99" spans="2:8" ht="15" customHeight="1">
      <c r="B99" s="71" t="s">
        <v>23</v>
      </c>
      <c r="C99" s="57"/>
      <c r="D99" s="6"/>
      <c r="E99" s="101"/>
      <c r="F99" s="59"/>
      <c r="G99" s="5"/>
      <c r="H99" s="113"/>
    </row>
    <row r="100" spans="2:8" ht="15" customHeight="1">
      <c r="B100" s="4" t="s">
        <v>64</v>
      </c>
      <c r="C100" s="59">
        <v>200</v>
      </c>
      <c r="D100" s="60">
        <v>200</v>
      </c>
      <c r="E100" s="102">
        <v>200</v>
      </c>
      <c r="F100" s="108">
        <v>200</v>
      </c>
      <c r="G100" s="3">
        <v>200</v>
      </c>
      <c r="H100" s="131">
        <v>200</v>
      </c>
    </row>
    <row r="101" spans="2:8" ht="14.25">
      <c r="B101" s="4" t="s">
        <v>60</v>
      </c>
      <c r="C101" s="59">
        <v>20</v>
      </c>
      <c r="D101" s="60">
        <v>20</v>
      </c>
      <c r="E101" s="102">
        <v>20</v>
      </c>
      <c r="F101" s="108">
        <v>20</v>
      </c>
      <c r="G101" s="3">
        <v>20</v>
      </c>
      <c r="H101" s="131">
        <v>20</v>
      </c>
    </row>
    <row r="102" spans="2:8" ht="15">
      <c r="B102" s="71" t="s">
        <v>26</v>
      </c>
      <c r="C102" s="59" t="s">
        <v>7</v>
      </c>
      <c r="D102" s="60" t="s">
        <v>7</v>
      </c>
      <c r="E102" s="102" t="s">
        <v>7</v>
      </c>
      <c r="F102" s="108" t="s">
        <v>7</v>
      </c>
      <c r="G102" s="3" t="s">
        <v>7</v>
      </c>
      <c r="H102" s="131" t="s">
        <v>7</v>
      </c>
    </row>
    <row r="103" spans="2:8" ht="14.25">
      <c r="B103" s="4" t="s">
        <v>66</v>
      </c>
      <c r="C103" s="59">
        <v>52</v>
      </c>
      <c r="D103" s="60">
        <f>0+100</f>
        <v>100</v>
      </c>
      <c r="E103" s="102">
        <v>0</v>
      </c>
      <c r="F103" s="108">
        <v>0</v>
      </c>
      <c r="G103" s="3">
        <v>0</v>
      </c>
      <c r="H103" s="131">
        <v>0</v>
      </c>
    </row>
    <row r="104" spans="2:8" ht="15.75" thickBot="1">
      <c r="B104" s="61" t="s">
        <v>29</v>
      </c>
      <c r="C104" s="73">
        <f>SUM(C98:C103)</f>
        <v>272</v>
      </c>
      <c r="D104" s="74">
        <f>SUM(D98:D103)</f>
        <v>320</v>
      </c>
      <c r="E104" s="75">
        <v>220</v>
      </c>
      <c r="F104" s="73">
        <v>220</v>
      </c>
      <c r="G104" s="119">
        <v>220</v>
      </c>
      <c r="H104" s="121">
        <v>220</v>
      </c>
    </row>
    <row r="105" spans="2:8" ht="15.75" thickBot="1">
      <c r="B105" s="76"/>
      <c r="C105" s="77"/>
      <c r="D105" s="77"/>
      <c r="E105" s="78"/>
      <c r="F105" s="78"/>
      <c r="G105" s="78"/>
      <c r="H105" s="133"/>
    </row>
    <row r="106" spans="2:8" ht="6" customHeight="1">
      <c r="B106" s="67"/>
      <c r="C106" s="68"/>
      <c r="D106" s="69"/>
      <c r="E106" s="104"/>
      <c r="F106" s="109"/>
      <c r="G106" s="127"/>
      <c r="H106" s="132"/>
    </row>
    <row r="107" spans="2:8" ht="15">
      <c r="B107" s="9" t="s">
        <v>49</v>
      </c>
      <c r="C107" s="59"/>
      <c r="D107" s="60"/>
      <c r="E107" s="101"/>
      <c r="F107" s="59"/>
      <c r="G107" s="5"/>
      <c r="H107" s="113"/>
    </row>
    <row r="108" spans="2:8" ht="14.25">
      <c r="B108" s="4" t="s">
        <v>46</v>
      </c>
      <c r="C108" s="59">
        <v>914</v>
      </c>
      <c r="D108" s="60">
        <v>79</v>
      </c>
      <c r="E108" s="60">
        <v>79</v>
      </c>
      <c r="F108" s="60">
        <v>79</v>
      </c>
      <c r="G108" s="60">
        <v>79</v>
      </c>
      <c r="H108" s="105">
        <v>79</v>
      </c>
    </row>
    <row r="109" spans="2:8" ht="14.25">
      <c r="B109" s="4" t="s">
        <v>117</v>
      </c>
      <c r="C109" s="59">
        <v>262</v>
      </c>
      <c r="D109" s="60">
        <v>0</v>
      </c>
      <c r="E109" s="102">
        <v>0</v>
      </c>
      <c r="F109" s="108">
        <v>0</v>
      </c>
      <c r="G109" s="3">
        <v>0</v>
      </c>
      <c r="H109" s="131">
        <v>0</v>
      </c>
    </row>
    <row r="110" spans="2:8" ht="14.25">
      <c r="B110" s="4" t="s">
        <v>87</v>
      </c>
      <c r="C110" s="59">
        <v>10</v>
      </c>
      <c r="D110" s="60">
        <v>400</v>
      </c>
      <c r="E110" s="102">
        <v>0</v>
      </c>
      <c r="F110" s="108">
        <v>0</v>
      </c>
      <c r="G110" s="3">
        <v>0</v>
      </c>
      <c r="H110" s="131">
        <v>0</v>
      </c>
    </row>
    <row r="111" spans="2:8" ht="14.25">
      <c r="B111" s="4" t="s">
        <v>118</v>
      </c>
      <c r="C111" s="59">
        <v>10</v>
      </c>
      <c r="D111" s="60">
        <v>0</v>
      </c>
      <c r="E111" s="102">
        <v>0</v>
      </c>
      <c r="F111" s="108">
        <v>0</v>
      </c>
      <c r="G111" s="3">
        <v>0</v>
      </c>
      <c r="H111" s="131">
        <v>0</v>
      </c>
    </row>
    <row r="112" spans="2:8" ht="14.25">
      <c r="B112" s="4" t="s">
        <v>62</v>
      </c>
      <c r="C112" s="59">
        <v>1939</v>
      </c>
      <c r="D112" s="60">
        <v>25</v>
      </c>
      <c r="E112" s="102">
        <v>0</v>
      </c>
      <c r="F112" s="108">
        <v>0</v>
      </c>
      <c r="G112" s="3">
        <v>0</v>
      </c>
      <c r="H112" s="131">
        <v>0</v>
      </c>
    </row>
    <row r="113" spans="2:8" ht="14.25">
      <c r="B113" s="4" t="s">
        <v>2</v>
      </c>
      <c r="C113" s="59">
        <v>23</v>
      </c>
      <c r="D113" s="60">
        <v>0</v>
      </c>
      <c r="E113" s="102">
        <v>0</v>
      </c>
      <c r="F113" s="108">
        <v>0</v>
      </c>
      <c r="G113" s="3">
        <v>0</v>
      </c>
      <c r="H113" s="131">
        <v>0</v>
      </c>
    </row>
    <row r="114" spans="2:8" ht="14.25">
      <c r="B114" s="4" t="s">
        <v>3</v>
      </c>
      <c r="C114" s="59">
        <v>2</v>
      </c>
      <c r="D114" s="60">
        <v>0</v>
      </c>
      <c r="E114" s="102">
        <v>0</v>
      </c>
      <c r="F114" s="108">
        <v>0</v>
      </c>
      <c r="G114" s="3">
        <v>0</v>
      </c>
      <c r="H114" s="131">
        <v>0</v>
      </c>
    </row>
    <row r="115" spans="2:8" ht="14.25">
      <c r="B115" s="4" t="s">
        <v>119</v>
      </c>
      <c r="C115" s="59">
        <v>50</v>
      </c>
      <c r="D115" s="60">
        <v>105</v>
      </c>
      <c r="E115" s="102">
        <v>0</v>
      </c>
      <c r="F115" s="108">
        <v>0</v>
      </c>
      <c r="G115" s="3">
        <v>0</v>
      </c>
      <c r="H115" s="131">
        <v>0</v>
      </c>
    </row>
    <row r="116" spans="2:8" ht="14.25">
      <c r="B116" s="4" t="s">
        <v>27</v>
      </c>
      <c r="C116" s="59">
        <v>0</v>
      </c>
      <c r="D116" s="60">
        <v>200</v>
      </c>
      <c r="E116" s="102">
        <v>200</v>
      </c>
      <c r="F116" s="108">
        <v>200</v>
      </c>
      <c r="G116" s="3">
        <v>200</v>
      </c>
      <c r="H116" s="131">
        <v>200</v>
      </c>
    </row>
    <row r="117" spans="2:8" ht="15.75" thickBot="1">
      <c r="B117" s="61" t="s">
        <v>29</v>
      </c>
      <c r="C117" s="73">
        <f>SUM(C108:C116)</f>
        <v>3210</v>
      </c>
      <c r="D117" s="74">
        <f>SUM(D108:D116)</f>
        <v>809</v>
      </c>
      <c r="E117" s="75">
        <v>279</v>
      </c>
      <c r="F117" s="73">
        <v>279</v>
      </c>
      <c r="G117" s="119">
        <v>279</v>
      </c>
      <c r="H117" s="121">
        <v>279</v>
      </c>
    </row>
    <row r="118" spans="2:8" ht="15.75" thickBot="1">
      <c r="B118" s="76"/>
      <c r="C118" s="80"/>
      <c r="D118" s="80"/>
      <c r="E118" s="78"/>
      <c r="F118" s="78"/>
      <c r="G118" s="78"/>
      <c r="H118" s="133"/>
    </row>
    <row r="119" spans="2:8" ht="15.75" thickBot="1">
      <c r="B119" s="81" t="s">
        <v>51</v>
      </c>
      <c r="C119" s="82">
        <f>+C117+C104+C97+C76+C52+C45</f>
        <v>9660</v>
      </c>
      <c r="D119" s="83">
        <f>+D117+D104+D97+D76+D52+D45</f>
        <v>5514</v>
      </c>
      <c r="E119" s="80">
        <v>3875</v>
      </c>
      <c r="F119" s="79">
        <v>3875</v>
      </c>
      <c r="G119" s="80">
        <v>3810</v>
      </c>
      <c r="H119" s="114">
        <v>3810</v>
      </c>
    </row>
  </sheetData>
  <printOptions horizontalCentered="1"/>
  <pageMargins left="0.3937007874015748" right="0.3937007874015748" top="0.6692913385826772" bottom="0.2362204724409449" header="0.15748031496062992" footer="0.15748031496062992"/>
  <pageSetup firstPageNumber="34" useFirstPageNumber="1" fitToHeight="2" horizontalDpi="600" verticalDpi="600" orientation="portrait" paperSize="9" scale="80" r:id="rId1"/>
  <headerFooter alignWithMargins="0">
    <oddFooter>&amp;C&amp;12&amp;P</oddFooter>
  </headerFooter>
  <rowBreaks count="2" manualBreakCount="2">
    <brk id="45" min="1" max="8" man="1"/>
    <brk id="76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 Hallett</dc:creator>
  <cp:keywords/>
  <dc:description/>
  <cp:lastModifiedBy>mdick</cp:lastModifiedBy>
  <cp:lastPrinted>2014-01-07T12:05:59Z</cp:lastPrinted>
  <dcterms:created xsi:type="dcterms:W3CDTF">2001-06-19T13:59:25Z</dcterms:created>
  <dcterms:modified xsi:type="dcterms:W3CDTF">2014-02-14T11:58:05Z</dcterms:modified>
  <cp:category/>
  <cp:version/>
  <cp:contentType/>
  <cp:contentStatus/>
</cp:coreProperties>
</file>